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53222"/>
  <mc:AlternateContent xmlns:mc="http://schemas.openxmlformats.org/markup-compatibility/2006">
    <mc:Choice Requires="x15">
      <x15ac:absPath xmlns:x15ac="http://schemas.microsoft.com/office/spreadsheetml/2010/11/ac" url="Z:\ohta2\SAKURA_ohta-geo\dokenbou_user\"/>
    </mc:Choice>
  </mc:AlternateContent>
  <bookViews>
    <workbookView xWindow="0" yWindow="0" windowWidth="20250" windowHeight="9105" activeTab="1"/>
  </bookViews>
  <sheets>
    <sheet name="説明" sheetId="4" r:id="rId1"/>
    <sheet name="土検棒 (標準12箇所)" sheetId="3" r:id="rId2"/>
    <sheet name="参考_簡易動的コーン" sheetId="1" r:id="rId3"/>
    <sheet name="参考＿ポータブルコーン単管式直接" sheetId="5" r:id="rId4"/>
    <sheet name="参考＿ポータブルコーン単管式経費込み" sheetId="6" r:id="rId5"/>
  </sheets>
  <definedNames>
    <definedName name="_xlnm.Print_Area" localSheetId="4">参考＿ポータブルコーン単管式経費込み!$A$1:$AE$96</definedName>
    <definedName name="_xlnm.Print_Area" localSheetId="3">参考＿ポータブルコーン単管式直接!$A$1:$M$8</definedName>
    <definedName name="_xlnm.Print_Area" localSheetId="2">参考_簡易動的コーン!$A$1:$G$26</definedName>
    <definedName name="_xlnm.Print_Area" localSheetId="1">'土検棒 (標準12箇所)'!$A$1:$G$55</definedName>
    <definedName name="_xlnm.Print_Titles" localSheetId="3">参考＿ポータブルコーン単管式直接!$1:$2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3" l="1"/>
  <c r="F3" i="3"/>
  <c r="J26" i="3"/>
  <c r="I25" i="3" s="1"/>
  <c r="J4" i="3"/>
  <c r="I3" i="3" s="1"/>
  <c r="A25" i="3" l="1"/>
  <c r="A3" i="3"/>
  <c r="E50" i="3" l="1"/>
  <c r="D50" i="3"/>
  <c r="F50" i="3" s="1"/>
  <c r="E48" i="3"/>
  <c r="D48" i="3"/>
  <c r="F48" i="3" s="1"/>
  <c r="E47" i="3"/>
  <c r="D47" i="3"/>
  <c r="F46" i="3"/>
  <c r="D46" i="3"/>
  <c r="D45" i="3"/>
  <c r="F45" i="3" s="1"/>
  <c r="F44" i="3"/>
  <c r="D44" i="3"/>
  <c r="D43" i="3"/>
  <c r="F43" i="3" s="1"/>
  <c r="A41" i="3"/>
  <c r="E34" i="3"/>
  <c r="D34" i="3"/>
  <c r="E32" i="3"/>
  <c r="D32" i="3"/>
  <c r="E31" i="3"/>
  <c r="D31" i="3"/>
  <c r="F31" i="3" s="1"/>
  <c r="D30" i="3"/>
  <c r="F30" i="3" s="1"/>
  <c r="D29" i="3"/>
  <c r="F29" i="3" s="1"/>
  <c r="D28" i="3"/>
  <c r="F28" i="3" s="1"/>
  <c r="D27" i="3"/>
  <c r="F27" i="3" s="1"/>
  <c r="E13" i="3"/>
  <c r="D13" i="3"/>
  <c r="E11" i="3"/>
  <c r="D11" i="3"/>
  <c r="E10" i="3"/>
  <c r="D10" i="3"/>
  <c r="F10" i="3" s="1"/>
  <c r="E9" i="3"/>
  <c r="D9" i="3"/>
  <c r="F9" i="3" s="1"/>
  <c r="D8" i="3"/>
  <c r="F8" i="3" s="1"/>
  <c r="D7" i="3"/>
  <c r="F7" i="3" s="1"/>
  <c r="D6" i="3"/>
  <c r="F6" i="3" s="1"/>
  <c r="D5" i="3"/>
  <c r="F5" i="3" s="1"/>
  <c r="F32" i="3" l="1"/>
  <c r="F33" i="3" s="1"/>
  <c r="F34" i="3"/>
  <c r="F47" i="3"/>
  <c r="F49" i="3" s="1"/>
  <c r="F13" i="3"/>
  <c r="F11" i="3"/>
  <c r="F12" i="3" s="1"/>
  <c r="F51" i="3"/>
  <c r="F35" i="3" l="1"/>
  <c r="F14" i="3"/>
  <c r="F15" i="3" s="1"/>
  <c r="K12" i="1"/>
  <c r="E25" i="1" s="1"/>
  <c r="F25" i="1" s="1"/>
  <c r="E10" i="1"/>
  <c r="F10" i="1" s="1"/>
  <c r="E11" i="1"/>
  <c r="F11" i="1" s="1"/>
  <c r="E23" i="1"/>
  <c r="F23" i="1" s="1"/>
  <c r="E22" i="1"/>
  <c r="F22" i="1" s="1"/>
  <c r="F21" i="1"/>
  <c r="F20" i="1"/>
  <c r="F19" i="1"/>
  <c r="F18" i="1"/>
  <c r="F7" i="1"/>
  <c r="F8" i="1"/>
  <c r="F9" i="1"/>
  <c r="F6" i="1"/>
  <c r="E13" i="1" l="1"/>
  <c r="F13" i="1" s="1"/>
  <c r="F14" i="1" s="1"/>
  <c r="F12" i="1"/>
  <c r="F24" i="1"/>
  <c r="F26" i="1" s="1"/>
</calcChain>
</file>

<file path=xl/sharedStrings.xml><?xml version="1.0" encoding="utf-8"?>
<sst xmlns="http://schemas.openxmlformats.org/spreadsheetml/2006/main" count="415" uniqueCount="176">
  <si>
    <t>種別</t>
    <rPh sb="0" eb="2">
      <t>シュベツ</t>
    </rPh>
    <phoneticPr fontId="2"/>
  </si>
  <si>
    <t>細別</t>
    <rPh sb="0" eb="2">
      <t>サイベツ</t>
    </rPh>
    <phoneticPr fontId="2"/>
  </si>
  <si>
    <t>単位</t>
    <rPh sb="0" eb="2">
      <t>タンイ</t>
    </rPh>
    <phoneticPr fontId="2"/>
  </si>
  <si>
    <t>数量</t>
    <rPh sb="0" eb="2">
      <t>スウリョウ</t>
    </rPh>
    <phoneticPr fontId="2"/>
  </si>
  <si>
    <t>摘要</t>
    <rPh sb="0" eb="2">
      <t>テキヨウ</t>
    </rPh>
    <phoneticPr fontId="2"/>
  </si>
  <si>
    <t>人件費</t>
    <rPh sb="0" eb="3">
      <t>ジンケンヒ</t>
    </rPh>
    <phoneticPr fontId="2"/>
  </si>
  <si>
    <t>地質調査技師</t>
    <rPh sb="0" eb="2">
      <t>チシツ</t>
    </rPh>
    <rPh sb="2" eb="4">
      <t>チョウサ</t>
    </rPh>
    <rPh sb="4" eb="6">
      <t>ギシ</t>
    </rPh>
    <phoneticPr fontId="2"/>
  </si>
  <si>
    <t>主任地質調査員</t>
    <rPh sb="0" eb="2">
      <t>シュニン</t>
    </rPh>
    <rPh sb="2" eb="4">
      <t>チシツ</t>
    </rPh>
    <rPh sb="4" eb="6">
      <t>チョウサ</t>
    </rPh>
    <rPh sb="6" eb="7">
      <t>イン</t>
    </rPh>
    <phoneticPr fontId="2"/>
  </si>
  <si>
    <t>地質調査員</t>
    <rPh sb="0" eb="2">
      <t>チシツ</t>
    </rPh>
    <rPh sb="2" eb="4">
      <t>チョウサ</t>
    </rPh>
    <rPh sb="4" eb="5">
      <t>イン</t>
    </rPh>
    <phoneticPr fontId="2"/>
  </si>
  <si>
    <t>普通作業員</t>
    <rPh sb="0" eb="5">
      <t>フツウサギョウイン</t>
    </rPh>
    <phoneticPr fontId="2"/>
  </si>
  <si>
    <t>コーン</t>
    <phoneticPr fontId="2"/>
  </si>
  <si>
    <t>ロッド</t>
    <phoneticPr fontId="2"/>
  </si>
  <si>
    <t>消耗品</t>
    <rPh sb="0" eb="3">
      <t>ショウモウヒン</t>
    </rPh>
    <phoneticPr fontId="2"/>
  </si>
  <si>
    <t>試験器</t>
    <rPh sb="0" eb="2">
      <t>シケン</t>
    </rPh>
    <rPh sb="2" eb="3">
      <t>ウツワ</t>
    </rPh>
    <phoneticPr fontId="2"/>
  </si>
  <si>
    <t>機械等損料</t>
    <rPh sb="0" eb="2">
      <t>キカイ</t>
    </rPh>
    <rPh sb="2" eb="3">
      <t>トウ</t>
    </rPh>
    <rPh sb="3" eb="5">
      <t>ソンリョウ</t>
    </rPh>
    <phoneticPr fontId="2"/>
  </si>
  <si>
    <t>材料費</t>
    <rPh sb="0" eb="3">
      <t>ザイリョウヒ</t>
    </rPh>
    <phoneticPr fontId="2"/>
  </si>
  <si>
    <t>人</t>
    <rPh sb="0" eb="1">
      <t>ヒト</t>
    </rPh>
    <phoneticPr fontId="2"/>
  </si>
  <si>
    <t>個</t>
    <rPh sb="0" eb="1">
      <t>コ</t>
    </rPh>
    <phoneticPr fontId="2"/>
  </si>
  <si>
    <t>本</t>
    <rPh sb="0" eb="1">
      <t>ホン</t>
    </rPh>
    <phoneticPr fontId="2"/>
  </si>
  <si>
    <t>式</t>
    <rPh sb="0" eb="1">
      <t>シキ</t>
    </rPh>
    <phoneticPr fontId="2"/>
  </si>
  <si>
    <t>日</t>
    <rPh sb="0" eb="1">
      <t>ヒ</t>
    </rPh>
    <phoneticPr fontId="2"/>
  </si>
  <si>
    <t>単価</t>
    <rPh sb="0" eb="2">
      <t>タンカ</t>
    </rPh>
    <phoneticPr fontId="2"/>
  </si>
  <si>
    <t>小計</t>
    <rPh sb="0" eb="1">
      <t>ショウ</t>
    </rPh>
    <rPh sb="1" eb="2">
      <t>ケイ</t>
    </rPh>
    <phoneticPr fontId="2"/>
  </si>
  <si>
    <t>粘性土の場合</t>
    <rPh sb="0" eb="3">
      <t>ネンセイド</t>
    </rPh>
    <rPh sb="4" eb="6">
      <t>バアイ</t>
    </rPh>
    <phoneticPr fontId="2"/>
  </si>
  <si>
    <t>礫混じり土の場合</t>
    <rPh sb="0" eb="2">
      <t>レキマジ</t>
    </rPh>
    <rPh sb="4" eb="5">
      <t>ド</t>
    </rPh>
    <rPh sb="6" eb="8">
      <t>バアイ</t>
    </rPh>
    <phoneticPr fontId="2"/>
  </si>
  <si>
    <t>上記材料費の5%</t>
    <rPh sb="0" eb="2">
      <t>ジョウキ</t>
    </rPh>
    <rPh sb="2" eb="5">
      <t>ザイリョウヒ</t>
    </rPh>
    <phoneticPr fontId="2"/>
  </si>
  <si>
    <t>合計</t>
    <rPh sb="0" eb="2">
      <t>ゴウケイ</t>
    </rPh>
    <phoneticPr fontId="2"/>
  </si>
  <si>
    <t>データ整理含む</t>
    <rPh sb="3" eb="5">
      <t>セイリ</t>
    </rPh>
    <rPh sb="5" eb="6">
      <t>フク</t>
    </rPh>
    <phoneticPr fontId="2"/>
  </si>
  <si>
    <t>最大傾斜30゜以下</t>
    <rPh sb="0" eb="2">
      <t>サイダイ</t>
    </rPh>
    <rPh sb="2" eb="4">
      <t>ケイシャ</t>
    </rPh>
    <rPh sb="7" eb="9">
      <t>イカ</t>
    </rPh>
    <phoneticPr fontId="2"/>
  </si>
  <si>
    <t>入力欄</t>
    <rPh sb="0" eb="2">
      <t>ニュウリョク</t>
    </rPh>
    <rPh sb="2" eb="3">
      <t>ラン</t>
    </rPh>
    <phoneticPr fontId="2"/>
  </si>
  <si>
    <t>（粘性土は1日当たり4m×5本，礫混り土は2m×5本）</t>
    <rPh sb="1" eb="4">
      <t>ネンセイド</t>
    </rPh>
    <rPh sb="6" eb="7">
      <t>ニチ</t>
    </rPh>
    <rPh sb="7" eb="8">
      <t>ア</t>
    </rPh>
    <rPh sb="14" eb="15">
      <t>ホン</t>
    </rPh>
    <rPh sb="16" eb="18">
      <t>レキマジ</t>
    </rPh>
    <rPh sb="19" eb="20">
      <t>ド</t>
    </rPh>
    <rPh sb="25" eb="26">
      <t>ホン</t>
    </rPh>
    <phoneticPr fontId="2"/>
  </si>
  <si>
    <t>ベーン</t>
    <phoneticPr fontId="2"/>
  </si>
  <si>
    <t>ベーンコーン</t>
    <phoneticPr fontId="2"/>
  </si>
  <si>
    <t>【作業内容】</t>
    <rPh sb="1" eb="3">
      <t>サギョウ</t>
    </rPh>
    <rPh sb="3" eb="5">
      <t>ナイヨウ</t>
    </rPh>
    <phoneticPr fontId="2"/>
  </si>
  <si>
    <t>土層強度検査棒</t>
    <rPh sb="0" eb="2">
      <t>ドソウ</t>
    </rPh>
    <rPh sb="2" eb="4">
      <t>キョウド</t>
    </rPh>
    <rPh sb="4" eb="6">
      <t>ケンサ</t>
    </rPh>
    <rPh sb="6" eb="7">
      <t>ボウ</t>
    </rPh>
    <phoneticPr fontId="2"/>
  </si>
  <si>
    <t>ベーンコーンせん断試験（1箇所当たり）歩掛り</t>
    <rPh sb="8" eb="9">
      <t>ダン</t>
    </rPh>
    <rPh sb="9" eb="11">
      <t>シケン</t>
    </rPh>
    <rPh sb="13" eb="15">
      <t>カショ</t>
    </rPh>
    <rPh sb="15" eb="16">
      <t>ア</t>
    </rPh>
    <rPh sb="19" eb="21">
      <t>ブガカ</t>
    </rPh>
    <phoneticPr fontId="2"/>
  </si>
  <si>
    <t>貫入試験「簡易法」（1箇所当たり）歩掛り</t>
    <rPh sb="0" eb="4">
      <t>カンニュウシケン</t>
    </rPh>
    <rPh sb="5" eb="7">
      <t>カンイ</t>
    </rPh>
    <rPh sb="7" eb="8">
      <t>ホウ</t>
    </rPh>
    <rPh sb="17" eb="19">
      <t>ブガカ</t>
    </rPh>
    <phoneticPr fontId="2"/>
  </si>
  <si>
    <t>ロッド及びコーンを地盤に静的に押し込み、人力による貫入限界から土層深を求める。</t>
    <rPh sb="3" eb="4">
      <t>オヨ</t>
    </rPh>
    <rPh sb="9" eb="11">
      <t>ジバン</t>
    </rPh>
    <rPh sb="12" eb="14">
      <t>セイテキ</t>
    </rPh>
    <rPh sb="15" eb="16">
      <t>オ</t>
    </rPh>
    <rPh sb="17" eb="18">
      <t>コ</t>
    </rPh>
    <rPh sb="20" eb="22">
      <t>ジンリキ</t>
    </rPh>
    <rPh sb="25" eb="27">
      <t>カンニュウ</t>
    </rPh>
    <rPh sb="27" eb="29">
      <t>ゲンカイ</t>
    </rPh>
    <rPh sb="31" eb="33">
      <t>ドソウ</t>
    </rPh>
    <rPh sb="33" eb="34">
      <t>シン</t>
    </rPh>
    <rPh sb="35" eb="36">
      <t>モト</t>
    </rPh>
    <phoneticPr fontId="2"/>
  </si>
  <si>
    <t>貫入試験「定位置貫入法」（1箇所当たり）歩掛り</t>
    <rPh sb="0" eb="4">
      <t>カンニュウシケン</t>
    </rPh>
    <rPh sb="5" eb="8">
      <t>テイイチ</t>
    </rPh>
    <rPh sb="8" eb="10">
      <t>カンニュウ</t>
    </rPh>
    <rPh sb="10" eb="11">
      <t>ホウ</t>
    </rPh>
    <rPh sb="20" eb="22">
      <t>ブガカ</t>
    </rPh>
    <phoneticPr fontId="2"/>
  </si>
  <si>
    <t>日作業量</t>
    <rPh sb="0" eb="1">
      <t>ニチ</t>
    </rPh>
    <rPh sb="1" eb="3">
      <t>サギョウ</t>
    </rPh>
    <rPh sb="3" eb="4">
      <t>リョウ</t>
    </rPh>
    <phoneticPr fontId="2"/>
  </si>
  <si>
    <t>箇所/日</t>
    <rPh sb="0" eb="2">
      <t>カショ</t>
    </rPh>
    <rPh sb="3" eb="4">
      <t>ニチ</t>
    </rPh>
    <phoneticPr fontId="2"/>
  </si>
  <si>
    <t>荷重増加速度100N/sec程度以下で、４～５秒以上かけて）荷重をかけ､コーンが沈下（貫入）を開始し</t>
  </si>
  <si>
    <t>貫入速度は任意である。</t>
    <rPh sb="0" eb="2">
      <t>カンニュウ</t>
    </rPh>
    <rPh sb="2" eb="4">
      <t>ソクド</t>
    </rPh>
    <rPh sb="5" eb="7">
      <t>ニンイ</t>
    </rPh>
    <phoneticPr fontId="2"/>
  </si>
  <si>
    <t>た時の荷重を測定する。</t>
    <phoneticPr fontId="2"/>
  </si>
  <si>
    <t xml:space="preserve">① 先端コーンの測定深度への設置 </t>
  </si>
  <si>
    <t xml:space="preserve">② 先端コーン回転による周面摩擦の測定 </t>
  </si>
  <si>
    <t xml:space="preserve">③ 先端コーンのベーンコーンへの交換 </t>
  </si>
  <si>
    <t xml:space="preserve">④ ベーンコーンの測定深度への設置 </t>
  </si>
  <si>
    <t xml:space="preserve">⑤ 鉛直荷重の設定 </t>
  </si>
  <si>
    <t xml:space="preserve">⑥ ベーンコーンの回転とトルク測定 </t>
  </si>
  <si>
    <t xml:space="preserve">⑦ ベーンコーンの抜き取りとベーンコーンの異常の有無の確認 </t>
  </si>
  <si>
    <t>例：10分/箇所で6時間作業</t>
    <rPh sb="0" eb="1">
      <t>レイ</t>
    </rPh>
    <rPh sb="4" eb="5">
      <t>フン</t>
    </rPh>
    <rPh sb="6" eb="8">
      <t>カショ</t>
    </rPh>
    <rPh sb="10" eb="12">
      <t>ジカン</t>
    </rPh>
    <rPh sb="12" eb="14">
      <t>サギョウ</t>
    </rPh>
    <phoneticPr fontId="2"/>
  </si>
  <si>
    <t>例：15分/箇所で6時間作業</t>
    <rPh sb="0" eb="1">
      <t>レイ</t>
    </rPh>
    <rPh sb="4" eb="5">
      <t>フン</t>
    </rPh>
    <rPh sb="6" eb="8">
      <t>カショ</t>
    </rPh>
    <rPh sb="10" eb="12">
      <t>ジカン</t>
    </rPh>
    <rPh sb="12" eb="14">
      <t>サギョウ</t>
    </rPh>
    <phoneticPr fontId="2"/>
  </si>
  <si>
    <t>所定の深度にコーンを設定した後､荷重計にゆっくりと（土質強度にもよるが、</t>
    <phoneticPr fontId="2"/>
  </si>
  <si>
    <t>※下記表は大分県単価</t>
    <rPh sb="1" eb="3">
      <t>カキ</t>
    </rPh>
    <rPh sb="3" eb="4">
      <t>ヒョウ</t>
    </rPh>
    <rPh sb="5" eb="8">
      <t>オオイタケン</t>
    </rPh>
    <rPh sb="8" eb="10">
      <t>タンカ</t>
    </rPh>
    <phoneticPr fontId="2"/>
  </si>
  <si>
    <t>全国標準積算資料（H25年度全地連）参照</t>
    <rPh sb="0" eb="2">
      <t>ゼンコク</t>
    </rPh>
    <rPh sb="2" eb="4">
      <t>ヒョウジュン</t>
    </rPh>
    <rPh sb="4" eb="6">
      <t>セキサン</t>
    </rPh>
    <rPh sb="6" eb="8">
      <t>シリョウ</t>
    </rPh>
    <rPh sb="12" eb="14">
      <t>ネンド</t>
    </rPh>
    <rPh sb="14" eb="15">
      <t>ゼン</t>
    </rPh>
    <rPh sb="15" eb="16">
      <t>チ</t>
    </rPh>
    <rPh sb="16" eb="17">
      <t>レン</t>
    </rPh>
    <rPh sb="18" eb="20">
      <t>サンショウ</t>
    </rPh>
    <phoneticPr fontId="2"/>
  </si>
  <si>
    <t>（参考）簡易動的コーン貫入試験（10m当たり）歩掛り</t>
    <rPh sb="1" eb="3">
      <t>サンコウ</t>
    </rPh>
    <rPh sb="4" eb="6">
      <t>カンイ</t>
    </rPh>
    <rPh sb="6" eb="8">
      <t>ドウテキ</t>
    </rPh>
    <rPh sb="11" eb="15">
      <t>カンニュウシケン</t>
    </rPh>
    <rPh sb="19" eb="20">
      <t>ア</t>
    </rPh>
    <rPh sb="23" eb="25">
      <t>ブガカ</t>
    </rPh>
    <phoneticPr fontId="2"/>
  </si>
  <si>
    <t>土層強度検査棒の参考歩掛り</t>
    <rPh sb="0" eb="2">
      <t>ドソウ</t>
    </rPh>
    <rPh sb="2" eb="4">
      <t>キョウド</t>
    </rPh>
    <rPh sb="4" eb="7">
      <t>ケンサボウ</t>
    </rPh>
    <rPh sb="8" eb="10">
      <t>サンコウ</t>
    </rPh>
    <rPh sb="10" eb="12">
      <t>ブガカ</t>
    </rPh>
    <phoneticPr fontId="2"/>
  </si>
  <si>
    <t>ユーザーのかたからのご意見をお待ちしています。</t>
    <rPh sb="11" eb="13">
      <t>イケン</t>
    </rPh>
    <rPh sb="15" eb="16">
      <t>マ</t>
    </rPh>
    <phoneticPr fontId="2"/>
  </si>
  <si>
    <t>地質調査業務 直接調査費</t>
  </si>
  <si>
    <t>名　称</t>
    <rPh sb="0" eb="1">
      <t>ナ</t>
    </rPh>
    <rPh sb="2" eb="3">
      <t>ショウ</t>
    </rPh>
    <phoneticPr fontId="8"/>
  </si>
  <si>
    <t>備　考</t>
    <rPh sb="0" eb="1">
      <t>ソナエ</t>
    </rPh>
    <rPh sb="2" eb="3">
      <t>コウ</t>
    </rPh>
    <phoneticPr fontId="8"/>
  </si>
  <si>
    <t>単位</t>
    <rPh sb="0" eb="2">
      <t>タンイ</t>
    </rPh>
    <phoneticPr fontId="8"/>
  </si>
  <si>
    <t>数量</t>
    <rPh sb="0" eb="2">
      <t>スウリョウ</t>
    </rPh>
    <phoneticPr fontId="8"/>
  </si>
  <si>
    <t>単価</t>
    <rPh sb="0" eb="2">
      <t>タンカ</t>
    </rPh>
    <phoneticPr fontId="8"/>
  </si>
  <si>
    <t>金額</t>
    <phoneticPr fontId="8"/>
  </si>
  <si>
    <t>摘要</t>
    <rPh sb="0" eb="2">
      <t>テキヨウ</t>
    </rPh>
    <phoneticPr fontId="8"/>
  </si>
  <si>
    <t>単価表</t>
    <rPh sb="0" eb="2">
      <t>タンカ</t>
    </rPh>
    <rPh sb="2" eb="3">
      <t>ヒョウ</t>
    </rPh>
    <phoneticPr fontId="8"/>
  </si>
  <si>
    <t>地質調査業務</t>
  </si>
  <si>
    <t/>
  </si>
  <si>
    <t>式</t>
  </si>
  <si>
    <t>直接調査費</t>
  </si>
  <si>
    <t>ｻｳﾝﾃﾞｨﾝｸﾞ及び原位置試験</t>
  </si>
  <si>
    <t>ﾎﾟｰﾀﾌﾞﾙｺｰﾝ貫入試験</t>
  </si>
  <si>
    <t>m</t>
  </si>
  <si>
    <t>内－1号</t>
  </si>
  <si>
    <t>[WS200600]</t>
    <phoneticPr fontId="4"/>
  </si>
  <si>
    <t>地質調査　間接費の計算</t>
    <rPh sb="0" eb="2">
      <t>チシツ</t>
    </rPh>
    <rPh sb="2" eb="4">
      <t>チョウサ</t>
    </rPh>
    <rPh sb="5" eb="8">
      <t>カンセツヒ</t>
    </rPh>
    <rPh sb="9" eb="11">
      <t>ケイサン</t>
    </rPh>
    <phoneticPr fontId="8"/>
  </si>
  <si>
    <t>全経費対象金額</t>
    <rPh sb="0" eb="3">
      <t>ゼンケイヒ</t>
    </rPh>
    <rPh sb="3" eb="5">
      <t>タイショウ</t>
    </rPh>
    <rPh sb="5" eb="7">
      <t>キンガク</t>
    </rPh>
    <phoneticPr fontId="8"/>
  </si>
  <si>
    <t>円</t>
    <rPh sb="0" eb="1">
      <t>エン</t>
    </rPh>
    <phoneticPr fontId="8"/>
  </si>
  <si>
    <t>間接費対象外</t>
    <rPh sb="0" eb="3">
      <t>カンセツヒ</t>
    </rPh>
    <rPh sb="3" eb="6">
      <t>タイショウガイ</t>
    </rPh>
    <phoneticPr fontId="8"/>
  </si>
  <si>
    <t>業務価格　端数処理</t>
    <rPh sb="0" eb="2">
      <t>ギョウム</t>
    </rPh>
    <rPh sb="2" eb="4">
      <t>カカク</t>
    </rPh>
    <rPh sb="5" eb="7">
      <t>ハスウ</t>
    </rPh>
    <rPh sb="7" eb="9">
      <t>ショリ</t>
    </rPh>
    <phoneticPr fontId="8"/>
  </si>
  <si>
    <t>1000円単位</t>
  </si>
  <si>
    <t>電子成果品作成費</t>
    <rPh sb="0" eb="2">
      <t>デンシ</t>
    </rPh>
    <rPh sb="2" eb="4">
      <t>セイカ</t>
    </rPh>
    <rPh sb="4" eb="5">
      <t>ヒン</t>
    </rPh>
    <rPh sb="5" eb="8">
      <t>サクセイヒ</t>
    </rPh>
    <phoneticPr fontId="8"/>
  </si>
  <si>
    <t>計上する</t>
  </si>
  <si>
    <t>解析等調査業務費</t>
    <rPh sb="0" eb="3">
      <t>カイセキナド</t>
    </rPh>
    <rPh sb="3" eb="5">
      <t>チョウサ</t>
    </rPh>
    <rPh sb="5" eb="7">
      <t>ギョウム</t>
    </rPh>
    <rPh sb="7" eb="8">
      <t>ヒ</t>
    </rPh>
    <phoneticPr fontId="8"/>
  </si>
  <si>
    <t>消費税率</t>
    <rPh sb="0" eb="3">
      <t>ショウヒゼイ</t>
    </rPh>
    <rPh sb="3" eb="4">
      <t>リツ</t>
    </rPh>
    <phoneticPr fontId="8"/>
  </si>
  <si>
    <t>％</t>
    <phoneticPr fontId="8"/>
  </si>
  <si>
    <t>電子成果品作成費の積算</t>
    <rPh sb="0" eb="2">
      <t>デンシ</t>
    </rPh>
    <rPh sb="2" eb="4">
      <t>セイカ</t>
    </rPh>
    <rPh sb="4" eb="5">
      <t>ヒン</t>
    </rPh>
    <rPh sb="5" eb="8">
      <t>サクセイヒ</t>
    </rPh>
    <rPh sb="9" eb="11">
      <t>セキサン</t>
    </rPh>
    <phoneticPr fontId="8"/>
  </si>
  <si>
    <t>弾性波探査　直接調査費（全経費対象額に含まれる内）</t>
    <rPh sb="0" eb="3">
      <t>ダンセイハ</t>
    </rPh>
    <rPh sb="3" eb="5">
      <t>タンサ</t>
    </rPh>
    <rPh sb="6" eb="8">
      <t>チョクセツ</t>
    </rPh>
    <rPh sb="8" eb="11">
      <t>チョウサヒ</t>
    </rPh>
    <rPh sb="12" eb="13">
      <t>ゼン</t>
    </rPh>
    <rPh sb="13" eb="15">
      <t>ケイヒ</t>
    </rPh>
    <rPh sb="15" eb="17">
      <t>タイショウ</t>
    </rPh>
    <rPh sb="17" eb="18">
      <t>ガク</t>
    </rPh>
    <rPh sb="19" eb="20">
      <t>フク</t>
    </rPh>
    <rPh sb="23" eb="24">
      <t>ウチ</t>
    </rPh>
    <phoneticPr fontId="8"/>
  </si>
  <si>
    <t>電子成果品</t>
    <rPh sb="0" eb="2">
      <t>デンシ</t>
    </rPh>
    <rPh sb="2" eb="4">
      <t>セイカ</t>
    </rPh>
    <rPh sb="4" eb="5">
      <t>ヒン</t>
    </rPh>
    <phoneticPr fontId="8"/>
  </si>
  <si>
    <r>
      <t>【上限2</t>
    </r>
    <r>
      <rPr>
        <sz val="11"/>
        <color theme="1"/>
        <rFont val="ＭＳ Ｐゴシック"/>
        <family val="2"/>
        <charset val="128"/>
        <scheme val="minor"/>
      </rPr>
      <t>0万円（弾性波探査業務の電子成果品作成費を除く）</t>
    </r>
    <r>
      <rPr>
        <sz val="11"/>
        <color theme="1"/>
        <rFont val="ＭＳ Ｐゴシック"/>
        <family val="2"/>
        <charset val="128"/>
        <scheme val="minor"/>
      </rPr>
      <t>】</t>
    </r>
    <rPh sb="1" eb="3">
      <t>ジョウゲン</t>
    </rPh>
    <rPh sb="5" eb="6">
      <t>マン</t>
    </rPh>
    <rPh sb="6" eb="7">
      <t>エン</t>
    </rPh>
    <rPh sb="8" eb="11">
      <t>ダンセイハ</t>
    </rPh>
    <rPh sb="11" eb="13">
      <t>タンサ</t>
    </rPh>
    <rPh sb="13" eb="15">
      <t>ギョウム</t>
    </rPh>
    <rPh sb="16" eb="18">
      <t>デンシ</t>
    </rPh>
    <rPh sb="18" eb="20">
      <t>セイカ</t>
    </rPh>
    <rPh sb="20" eb="21">
      <t>ヒン</t>
    </rPh>
    <rPh sb="21" eb="24">
      <t>サクセイヒ</t>
    </rPh>
    <rPh sb="25" eb="26">
      <t>ノゾ</t>
    </rPh>
    <phoneticPr fontId="8"/>
  </si>
  <si>
    <t>作成費</t>
    <phoneticPr fontId="8"/>
  </si>
  <si>
    <t>＝</t>
    <phoneticPr fontId="8"/>
  </si>
  <si>
    <t>（</t>
    <phoneticPr fontId="8"/>
  </si>
  <si>
    <t>直接調査費</t>
    <rPh sb="0" eb="2">
      <t>チョクセツ</t>
    </rPh>
    <rPh sb="2" eb="5">
      <t>チョウサヒ</t>
    </rPh>
    <phoneticPr fontId="8"/>
  </si>
  <si>
    <t>－</t>
    <phoneticPr fontId="8"/>
  </si>
  <si>
    <t>弾性波探査業務</t>
    <rPh sb="0" eb="3">
      <t>ダンセイハ</t>
    </rPh>
    <rPh sb="3" eb="5">
      <t>タンサ</t>
    </rPh>
    <rPh sb="5" eb="7">
      <t>ギョウム</t>
    </rPh>
    <phoneticPr fontId="8"/>
  </si>
  <si>
    <t>－</t>
    <phoneticPr fontId="8"/>
  </si>
  <si>
    <t>）</t>
    <phoneticPr fontId="8"/>
  </si>
  <si>
    <t>×</t>
    <phoneticPr fontId="8"/>
  </si>
  <si>
    <t>（％）</t>
    <phoneticPr fontId="8"/>
  </si>
  <si>
    <t>（電子成果品</t>
    <rPh sb="1" eb="3">
      <t>デンシ</t>
    </rPh>
    <rPh sb="3" eb="5">
      <t>セイカ</t>
    </rPh>
    <rPh sb="5" eb="6">
      <t>シナ</t>
    </rPh>
    <phoneticPr fontId="8"/>
  </si>
  <si>
    <t>＋</t>
    <phoneticPr fontId="8"/>
  </si>
  <si>
    <t>＋</t>
    <phoneticPr fontId="8"/>
  </si>
  <si>
    <t xml:space="preserve"> 　　作成費除く）</t>
    <phoneticPr fontId="8"/>
  </si>
  <si>
    <t>＝</t>
    <phoneticPr fontId="8"/>
  </si>
  <si>
    <t>×</t>
    <phoneticPr fontId="8"/>
  </si>
  <si>
    <t>（％）</t>
    <phoneticPr fontId="8"/>
  </si>
  <si>
    <t>＋</t>
    <phoneticPr fontId="8"/>
  </si>
  <si>
    <t>間接調査費の積算</t>
    <rPh sb="0" eb="2">
      <t>カンセツ</t>
    </rPh>
    <rPh sb="2" eb="5">
      <t>チョウサヒ</t>
    </rPh>
    <rPh sb="6" eb="8">
      <t>セキサン</t>
    </rPh>
    <phoneticPr fontId="8"/>
  </si>
  <si>
    <t>運搬費</t>
    <rPh sb="0" eb="3">
      <t>ウンパンヒ</t>
    </rPh>
    <phoneticPr fontId="8"/>
  </si>
  <si>
    <t>準備費</t>
    <rPh sb="0" eb="3">
      <t>ジュンビヒ</t>
    </rPh>
    <phoneticPr fontId="8"/>
  </si>
  <si>
    <t>仮設費</t>
    <rPh sb="0" eb="3">
      <t>カセツヒ</t>
    </rPh>
    <phoneticPr fontId="8"/>
  </si>
  <si>
    <t>安全費</t>
    <rPh sb="0" eb="2">
      <t>アンゼン</t>
    </rPh>
    <rPh sb="2" eb="3">
      <t>ヒ</t>
    </rPh>
    <phoneticPr fontId="8"/>
  </si>
  <si>
    <t>借地料</t>
    <rPh sb="0" eb="2">
      <t>シャクチ</t>
    </rPh>
    <rPh sb="2" eb="3">
      <t>リョウ</t>
    </rPh>
    <phoneticPr fontId="8"/>
  </si>
  <si>
    <t>旅費交通費</t>
    <rPh sb="0" eb="2">
      <t>リョヒ</t>
    </rPh>
    <rPh sb="2" eb="5">
      <t>コウツウヒ</t>
    </rPh>
    <phoneticPr fontId="8"/>
  </si>
  <si>
    <t>施工管理費</t>
    <rPh sb="0" eb="2">
      <t>セコウ</t>
    </rPh>
    <rPh sb="2" eb="5">
      <t>カンリヒ</t>
    </rPh>
    <phoneticPr fontId="8"/>
  </si>
  <si>
    <t>＝</t>
    <phoneticPr fontId="8"/>
  </si>
  <si>
    <t xml:space="preserve"> 　　作成費含む）</t>
    <rPh sb="6" eb="7">
      <t>フク</t>
    </rPh>
    <phoneticPr fontId="8"/>
  </si>
  <si>
    <t>営繕費</t>
    <rPh sb="0" eb="2">
      <t>エイゼン</t>
    </rPh>
    <rPh sb="2" eb="3">
      <t>ヒ</t>
    </rPh>
    <phoneticPr fontId="8"/>
  </si>
  <si>
    <t>その他</t>
    <rPh sb="2" eb="3">
      <t>タ</t>
    </rPh>
    <phoneticPr fontId="8"/>
  </si>
  <si>
    <t>諸経費の計算</t>
    <rPh sb="0" eb="3">
      <t>ショケイヒ</t>
    </rPh>
    <rPh sb="4" eb="6">
      <t>ケイサン</t>
    </rPh>
    <phoneticPr fontId="8"/>
  </si>
  <si>
    <t>諸経費率</t>
    <rPh sb="0" eb="3">
      <t>ショケイヒ</t>
    </rPh>
    <rPh sb="3" eb="4">
      <t>リツ</t>
    </rPh>
    <phoneticPr fontId="8"/>
  </si>
  <si>
    <t>対象額（直接調査費＋間接調査費）</t>
    <rPh sb="0" eb="3">
      <t>タイショウガク</t>
    </rPh>
    <rPh sb="4" eb="6">
      <t>チョクセツ</t>
    </rPh>
    <rPh sb="6" eb="9">
      <t>チョウサヒ</t>
    </rPh>
    <rPh sb="10" eb="12">
      <t>カンセツ</t>
    </rPh>
    <rPh sb="12" eb="15">
      <t>チョウサヒ</t>
    </rPh>
    <phoneticPr fontId="8"/>
  </si>
  <si>
    <r>
      <t>1</t>
    </r>
    <r>
      <rPr>
        <sz val="11"/>
        <color theme="1"/>
        <rFont val="ＭＳ Ｐゴシック"/>
        <family val="2"/>
        <charset val="128"/>
        <scheme val="minor"/>
      </rPr>
      <t>00</t>
    </r>
    <r>
      <rPr>
        <sz val="11"/>
        <color theme="1"/>
        <rFont val="ＭＳ Ｐゴシック"/>
        <family val="2"/>
        <charset val="128"/>
        <scheme val="minor"/>
      </rPr>
      <t>万円以下</t>
    </r>
    <rPh sb="3" eb="4">
      <t>マン</t>
    </rPh>
    <rPh sb="4" eb="5">
      <t>エン</t>
    </rPh>
    <rPh sb="5" eb="7">
      <t>イカ</t>
    </rPh>
    <phoneticPr fontId="8"/>
  </si>
  <si>
    <t>間接調査費</t>
    <rPh sb="0" eb="2">
      <t>カンセツ</t>
    </rPh>
    <rPh sb="2" eb="5">
      <t>チョウサヒ</t>
    </rPh>
    <phoneticPr fontId="8"/>
  </si>
  <si>
    <r>
      <t>100</t>
    </r>
    <r>
      <rPr>
        <sz val="11"/>
        <color theme="1"/>
        <rFont val="ＭＳ Ｐゴシック"/>
        <family val="2"/>
        <charset val="128"/>
        <scheme val="minor"/>
      </rPr>
      <t>万円を超え</t>
    </r>
    <r>
      <rPr>
        <sz val="11"/>
        <color theme="1"/>
        <rFont val="ＭＳ Ｐゴシック"/>
        <family val="2"/>
        <charset val="128"/>
        <scheme val="minor"/>
      </rPr>
      <t>3000万</t>
    </r>
    <r>
      <rPr>
        <sz val="11"/>
        <color theme="1"/>
        <rFont val="ＭＳ Ｐゴシック"/>
        <family val="2"/>
        <charset val="128"/>
        <scheme val="minor"/>
      </rPr>
      <t>円以下</t>
    </r>
    <rPh sb="3" eb="4">
      <t>マン</t>
    </rPh>
    <rPh sb="4" eb="5">
      <t>エン</t>
    </rPh>
    <rPh sb="6" eb="7">
      <t>コ</t>
    </rPh>
    <rPh sb="12" eb="13">
      <t>マン</t>
    </rPh>
    <rPh sb="13" eb="14">
      <t>エン</t>
    </rPh>
    <rPh sb="14" eb="16">
      <t>イカ</t>
    </rPh>
    <phoneticPr fontId="8"/>
  </si>
  <si>
    <t>対象額</t>
    <rPh sb="0" eb="3">
      <t>タイショウガク</t>
    </rPh>
    <phoneticPr fontId="8"/>
  </si>
  <si>
    <t>対象額</t>
    <rPh sb="0" eb="2">
      <t>タイショウ</t>
    </rPh>
    <rPh sb="2" eb="3">
      <t>ガク</t>
    </rPh>
    <phoneticPr fontId="8"/>
  </si>
  <si>
    <t>^</t>
    <phoneticPr fontId="8"/>
  </si>
  <si>
    <r>
      <t>3</t>
    </r>
    <r>
      <rPr>
        <sz val="11"/>
        <color theme="1"/>
        <rFont val="ＭＳ Ｐゴシック"/>
        <family val="2"/>
        <charset val="128"/>
        <scheme val="minor"/>
      </rPr>
      <t>000万</t>
    </r>
    <r>
      <rPr>
        <sz val="11"/>
        <color theme="1"/>
        <rFont val="ＭＳ Ｐゴシック"/>
        <family val="2"/>
        <charset val="128"/>
        <scheme val="minor"/>
      </rPr>
      <t>円を超える</t>
    </r>
    <rPh sb="4" eb="5">
      <t>マン</t>
    </rPh>
    <rPh sb="5" eb="6">
      <t>エン</t>
    </rPh>
    <rPh sb="7" eb="8">
      <t>コ</t>
    </rPh>
    <phoneticPr fontId="8"/>
  </si>
  <si>
    <t>諸経費</t>
    <rPh sb="0" eb="3">
      <t>ショケイヒ</t>
    </rPh>
    <phoneticPr fontId="8"/>
  </si>
  <si>
    <t>限度率（公益法人）</t>
    <rPh sb="0" eb="2">
      <t>ゲンド</t>
    </rPh>
    <rPh sb="2" eb="3">
      <t>リツ</t>
    </rPh>
    <rPh sb="4" eb="6">
      <t>コウエキ</t>
    </rPh>
    <rPh sb="6" eb="8">
      <t>ホウジン</t>
    </rPh>
    <phoneticPr fontId="8"/>
  </si>
  <si>
    <t>まるめ</t>
    <phoneticPr fontId="8"/>
  </si>
  <si>
    <t>業務価格　計算値</t>
    <rPh sb="0" eb="2">
      <t>ギョウム</t>
    </rPh>
    <rPh sb="2" eb="4">
      <t>カカク</t>
    </rPh>
    <rPh sb="5" eb="8">
      <t>ケイサンチ</t>
    </rPh>
    <phoneticPr fontId="8"/>
  </si>
  <si>
    <t>業務価格</t>
    <rPh sb="0" eb="2">
      <t>ギョウム</t>
    </rPh>
    <rPh sb="2" eb="4">
      <t>カカク</t>
    </rPh>
    <phoneticPr fontId="8"/>
  </si>
  <si>
    <t>－</t>
    <phoneticPr fontId="8"/>
  </si>
  <si>
    <t>消費税相当額</t>
    <rPh sb="0" eb="3">
      <t>ショウヒゼイ</t>
    </rPh>
    <rPh sb="3" eb="5">
      <t>ソウトウ</t>
    </rPh>
    <rPh sb="5" eb="6">
      <t>ガク</t>
    </rPh>
    <phoneticPr fontId="8"/>
  </si>
  <si>
    <t>業務費</t>
    <rPh sb="0" eb="2">
      <t>ギョウム</t>
    </rPh>
    <rPh sb="2" eb="3">
      <t>ヒ</t>
    </rPh>
    <phoneticPr fontId="8"/>
  </si>
  <si>
    <t>業　務　委　託　総　括　表</t>
    <rPh sb="0" eb="1">
      <t>ギョウ</t>
    </rPh>
    <rPh sb="2" eb="3">
      <t>ツトム</t>
    </rPh>
    <rPh sb="4" eb="5">
      <t>イ</t>
    </rPh>
    <rPh sb="6" eb="7">
      <t>タク</t>
    </rPh>
    <rPh sb="8" eb="9">
      <t>ソウ</t>
    </rPh>
    <rPh sb="10" eb="11">
      <t>カツ</t>
    </rPh>
    <rPh sb="12" eb="13">
      <t>ヒョウ</t>
    </rPh>
    <phoneticPr fontId="8"/>
  </si>
  <si>
    <t>費　　　目</t>
    <rPh sb="0" eb="1">
      <t>ヒ</t>
    </rPh>
    <rPh sb="4" eb="5">
      <t>メ</t>
    </rPh>
    <phoneticPr fontId="8"/>
  </si>
  <si>
    <t>金　額</t>
    <rPh sb="0" eb="1">
      <t>キン</t>
    </rPh>
    <rPh sb="2" eb="3">
      <t>ガク</t>
    </rPh>
    <phoneticPr fontId="8"/>
  </si>
  <si>
    <t>地質調査業務費</t>
    <rPh sb="0" eb="2">
      <t>チシツ</t>
    </rPh>
    <rPh sb="2" eb="4">
      <t>チョウサ</t>
    </rPh>
    <rPh sb="4" eb="7">
      <t>ギョウムヒ</t>
    </rPh>
    <phoneticPr fontId="8"/>
  </si>
  <si>
    <t>式</t>
    <rPh sb="0" eb="1">
      <t>シキ</t>
    </rPh>
    <phoneticPr fontId="8"/>
  </si>
  <si>
    <t>　調査業務価格</t>
    <rPh sb="1" eb="3">
      <t>チョウサ</t>
    </rPh>
    <rPh sb="3" eb="5">
      <t>ギョウム</t>
    </rPh>
    <rPh sb="5" eb="7">
      <t>カカク</t>
    </rPh>
    <phoneticPr fontId="8"/>
  </si>
  <si>
    <t>　　一般調査業務費</t>
    <rPh sb="2" eb="4">
      <t>イッパン</t>
    </rPh>
    <rPh sb="4" eb="6">
      <t>チョウサ</t>
    </rPh>
    <rPh sb="6" eb="8">
      <t>ギョウム</t>
    </rPh>
    <rPh sb="8" eb="9">
      <t>ヒ</t>
    </rPh>
    <phoneticPr fontId="8"/>
  </si>
  <si>
    <t>　　　直接調査費</t>
    <rPh sb="3" eb="5">
      <t>チョクセツ</t>
    </rPh>
    <rPh sb="5" eb="8">
      <t>チョウサヒ</t>
    </rPh>
    <phoneticPr fontId="8"/>
  </si>
  <si>
    <t>　　　　直接調査
　　　　（電子成果品除く）</t>
    <rPh sb="4" eb="6">
      <t>チョクセツ</t>
    </rPh>
    <rPh sb="6" eb="8">
      <t>チョウサ</t>
    </rPh>
    <rPh sb="14" eb="16">
      <t>デンシ</t>
    </rPh>
    <rPh sb="16" eb="18">
      <t>セイカ</t>
    </rPh>
    <rPh sb="18" eb="19">
      <t>シナ</t>
    </rPh>
    <rPh sb="19" eb="20">
      <t>ノゾ</t>
    </rPh>
    <phoneticPr fontId="8"/>
  </si>
  <si>
    <t>　　　　電子成果品作成費</t>
    <rPh sb="4" eb="6">
      <t>デンシ</t>
    </rPh>
    <rPh sb="6" eb="8">
      <t>セイカ</t>
    </rPh>
    <rPh sb="8" eb="9">
      <t>シナ</t>
    </rPh>
    <rPh sb="9" eb="11">
      <t>サクセイ</t>
    </rPh>
    <rPh sb="11" eb="12">
      <t>ヒ</t>
    </rPh>
    <phoneticPr fontId="8"/>
  </si>
  <si>
    <t>　　　間接調査費</t>
    <rPh sb="3" eb="5">
      <t>カンセツ</t>
    </rPh>
    <rPh sb="5" eb="8">
      <t>チョウサヒ</t>
    </rPh>
    <phoneticPr fontId="8"/>
  </si>
  <si>
    <t>　　　　(うち施工管理費（率）)</t>
    <rPh sb="7" eb="9">
      <t>セコウ</t>
    </rPh>
    <rPh sb="9" eb="12">
      <t>カンリヒ</t>
    </rPh>
    <rPh sb="13" eb="14">
      <t>リツ</t>
    </rPh>
    <phoneticPr fontId="8"/>
  </si>
  <si>
    <t>　　　諸経費</t>
    <rPh sb="3" eb="6">
      <t>ショケイヒ</t>
    </rPh>
    <phoneticPr fontId="8"/>
  </si>
  <si>
    <t>　　解析等調査業務費</t>
    <rPh sb="2" eb="5">
      <t>カイセキナド</t>
    </rPh>
    <rPh sb="5" eb="7">
      <t>チョウサ</t>
    </rPh>
    <rPh sb="7" eb="9">
      <t>ギョウム</t>
    </rPh>
    <rPh sb="9" eb="10">
      <t>ヒ</t>
    </rPh>
    <phoneticPr fontId="8"/>
  </si>
  <si>
    <t>　消費税相当額</t>
    <rPh sb="1" eb="4">
      <t>ショウヒゼイ</t>
    </rPh>
    <rPh sb="4" eb="7">
      <t>ソウトウガク</t>
    </rPh>
    <phoneticPr fontId="8"/>
  </si>
  <si>
    <t>ポータブルコーン単管式</t>
    <rPh sb="8" eb="10">
      <t>タンカン</t>
    </rPh>
    <rPh sb="10" eb="11">
      <t>シキ</t>
    </rPh>
    <phoneticPr fontId="2"/>
  </si>
  <si>
    <t>土木施工単価16-1より</t>
    <rPh sb="0" eb="2">
      <t>ドボク</t>
    </rPh>
    <rPh sb="2" eb="4">
      <t>セコウ</t>
    </rPh>
    <rPh sb="4" eb="6">
      <t>タンカ</t>
    </rPh>
    <phoneticPr fontId="2"/>
  </si>
  <si>
    <t>宮城県の急傾斜地崩壊防止事業で土検棒が計上されたという情報がユーザー様からありました。（2015年夏ごろ）
目的は、当社からご購入いただいたユーザー様が、役所に技術提案されたとのことでした（提案された会社ではないところが受注されたようですが）。
目的は、「急傾斜地崩壊防止対策設計に際して、地盤強度を実測することにより対策工事費のコストを圧縮したい」ということだったとのことです（伝聞情報）。</t>
    <rPh sb="0" eb="3">
      <t>ミヤギケン</t>
    </rPh>
    <rPh sb="4" eb="5">
      <t>キュウ</t>
    </rPh>
    <rPh sb="5" eb="8">
      <t>ケイシャチ</t>
    </rPh>
    <rPh sb="8" eb="10">
      <t>ホウカイ</t>
    </rPh>
    <rPh sb="10" eb="12">
      <t>ボウシ</t>
    </rPh>
    <rPh sb="12" eb="14">
      <t>ジギョウ</t>
    </rPh>
    <rPh sb="15" eb="18">
      <t>ドケンボウ</t>
    </rPh>
    <rPh sb="19" eb="21">
      <t>ケイジョウ</t>
    </rPh>
    <rPh sb="27" eb="29">
      <t>ジョウホウ</t>
    </rPh>
    <rPh sb="34" eb="35">
      <t>サマ</t>
    </rPh>
    <rPh sb="48" eb="49">
      <t>ネン</t>
    </rPh>
    <rPh sb="49" eb="50">
      <t>ナツ</t>
    </rPh>
    <rPh sb="54" eb="56">
      <t>モクテキ</t>
    </rPh>
    <rPh sb="58" eb="60">
      <t>トウシャ</t>
    </rPh>
    <rPh sb="63" eb="65">
      <t>コウニュウ</t>
    </rPh>
    <rPh sb="74" eb="75">
      <t>サマ</t>
    </rPh>
    <rPh sb="77" eb="79">
      <t>ヤクショ</t>
    </rPh>
    <rPh sb="80" eb="82">
      <t>ギジュツ</t>
    </rPh>
    <rPh sb="82" eb="84">
      <t>テイアン</t>
    </rPh>
    <rPh sb="95" eb="97">
      <t>テイアン</t>
    </rPh>
    <rPh sb="100" eb="102">
      <t>カイシャ</t>
    </rPh>
    <rPh sb="110" eb="112">
      <t>ジュチュウ</t>
    </rPh>
    <rPh sb="123" eb="125">
      <t>モクテキ</t>
    </rPh>
    <rPh sb="128" eb="129">
      <t>キュウ</t>
    </rPh>
    <rPh sb="129" eb="132">
      <t>ケイシャチ</t>
    </rPh>
    <rPh sb="132" eb="134">
      <t>ホウカイ</t>
    </rPh>
    <rPh sb="134" eb="138">
      <t>ボウシタイサク</t>
    </rPh>
    <rPh sb="138" eb="140">
      <t>セッケイ</t>
    </rPh>
    <rPh sb="141" eb="142">
      <t>サイ</t>
    </rPh>
    <rPh sb="145" eb="147">
      <t>ジバン</t>
    </rPh>
    <rPh sb="147" eb="149">
      <t>キョウド</t>
    </rPh>
    <rPh sb="150" eb="152">
      <t>ジッソク</t>
    </rPh>
    <rPh sb="159" eb="161">
      <t>タイサク</t>
    </rPh>
    <rPh sb="161" eb="164">
      <t>コウジヒ</t>
    </rPh>
    <rPh sb="169" eb="171">
      <t>アッシュク</t>
    </rPh>
    <rPh sb="190" eb="192">
      <t>デンブン</t>
    </rPh>
    <rPh sb="192" eb="194">
      <t>ジョウホウ</t>
    </rPh>
    <phoneticPr fontId="2"/>
  </si>
  <si>
    <t>１．ユーザー情報</t>
    <rPh sb="6" eb="8">
      <t>ジョウホウ</t>
    </rPh>
    <phoneticPr fontId="2"/>
  </si>
  <si>
    <t>1日当たり</t>
    <rPh sb="1" eb="2">
      <t>ニチ</t>
    </rPh>
    <rPh sb="2" eb="3">
      <t>ア</t>
    </rPh>
    <phoneticPr fontId="2"/>
  </si>
  <si>
    <t>1箇所当り</t>
    <rPh sb="1" eb="3">
      <t>カショ</t>
    </rPh>
    <rPh sb="3" eb="4">
      <t>アタ</t>
    </rPh>
    <phoneticPr fontId="2"/>
  </si>
  <si>
    <t>【コメント】類似した試験としては簡易動的コーン貫入試験だと思われますが、「設計業務等標準積算基準書（青本）」には組み込まれておらず、そのためポータブルコーン単管式で代用されたものと思います。市場単価では、ポータブルコーンは1ｍ当り2400円（土木施工単価2016-1号）、青本では1日当たり25ｍの施工が標準量となっていますので、直接調査費として、2400×25＝60,000円となります。（諸経費率は50％くらいなので90,000円程度）
この参考歩掛りに示した例では、ベーンコーン試験で、直接調査費が1日当たり8万円強となっています。
実際に業務内で行うベーンコーン試験数は、１業務当り3～6箇所程度となることが多く、費用的には安価なものになります。土検棒ベーンコーンせん断試験費用だけでなく、実測値を用いた安定計算を組み込んだ方がビジネス的には合理的かもしれません。</t>
    <rPh sb="6" eb="8">
      <t>ルイジ</t>
    </rPh>
    <rPh sb="10" eb="12">
      <t>シケン</t>
    </rPh>
    <rPh sb="16" eb="18">
      <t>カンイ</t>
    </rPh>
    <rPh sb="18" eb="20">
      <t>ドウテキ</t>
    </rPh>
    <rPh sb="23" eb="25">
      <t>カンニュウ</t>
    </rPh>
    <rPh sb="25" eb="27">
      <t>シケン</t>
    </rPh>
    <rPh sb="29" eb="30">
      <t>オモ</t>
    </rPh>
    <rPh sb="37" eb="39">
      <t>セッケイ</t>
    </rPh>
    <rPh sb="39" eb="41">
      <t>ギョウム</t>
    </rPh>
    <rPh sb="41" eb="42">
      <t>トウ</t>
    </rPh>
    <rPh sb="42" eb="44">
      <t>ヒョウジュン</t>
    </rPh>
    <rPh sb="44" eb="46">
      <t>セキサン</t>
    </rPh>
    <rPh sb="46" eb="48">
      <t>キジュン</t>
    </rPh>
    <rPh sb="48" eb="49">
      <t>ショ</t>
    </rPh>
    <rPh sb="50" eb="51">
      <t>アオ</t>
    </rPh>
    <rPh sb="51" eb="52">
      <t>ホン</t>
    </rPh>
    <rPh sb="56" eb="57">
      <t>ク</t>
    </rPh>
    <rPh sb="58" eb="59">
      <t>コ</t>
    </rPh>
    <rPh sb="78" eb="80">
      <t>タンカン</t>
    </rPh>
    <rPh sb="80" eb="81">
      <t>シキ</t>
    </rPh>
    <rPh sb="82" eb="84">
      <t>ダイヨウ</t>
    </rPh>
    <rPh sb="90" eb="91">
      <t>オモ</t>
    </rPh>
    <rPh sb="95" eb="97">
      <t>シジョウ</t>
    </rPh>
    <rPh sb="97" eb="99">
      <t>タンカ</t>
    </rPh>
    <rPh sb="113" eb="114">
      <t>アタ</t>
    </rPh>
    <rPh sb="119" eb="120">
      <t>エン</t>
    </rPh>
    <rPh sb="121" eb="123">
      <t>ドボク</t>
    </rPh>
    <rPh sb="123" eb="125">
      <t>セコウ</t>
    </rPh>
    <rPh sb="125" eb="127">
      <t>タンカ</t>
    </rPh>
    <rPh sb="133" eb="134">
      <t>ゴウ</t>
    </rPh>
    <rPh sb="136" eb="137">
      <t>アオ</t>
    </rPh>
    <rPh sb="137" eb="138">
      <t>ホン</t>
    </rPh>
    <rPh sb="141" eb="142">
      <t>ニチ</t>
    </rPh>
    <rPh sb="142" eb="143">
      <t>ア</t>
    </rPh>
    <rPh sb="149" eb="151">
      <t>セコウ</t>
    </rPh>
    <rPh sb="152" eb="154">
      <t>ヒョウジュン</t>
    </rPh>
    <rPh sb="154" eb="155">
      <t>リョウ</t>
    </rPh>
    <rPh sb="165" eb="167">
      <t>チョクセツ</t>
    </rPh>
    <rPh sb="167" eb="169">
      <t>チョウサ</t>
    </rPh>
    <rPh sb="169" eb="170">
      <t>ヒ</t>
    </rPh>
    <rPh sb="188" eb="189">
      <t>エン</t>
    </rPh>
    <rPh sb="196" eb="197">
      <t>ショ</t>
    </rPh>
    <rPh sb="197" eb="199">
      <t>ケイヒ</t>
    </rPh>
    <rPh sb="199" eb="200">
      <t>リツ</t>
    </rPh>
    <rPh sb="216" eb="217">
      <t>エン</t>
    </rPh>
    <rPh sb="217" eb="219">
      <t>テイド</t>
    </rPh>
    <rPh sb="223" eb="225">
      <t>サンコウ</t>
    </rPh>
    <rPh sb="225" eb="227">
      <t>ブガカ</t>
    </rPh>
    <rPh sb="229" eb="230">
      <t>シメ</t>
    </rPh>
    <rPh sb="232" eb="233">
      <t>レイ</t>
    </rPh>
    <rPh sb="242" eb="244">
      <t>シケン</t>
    </rPh>
    <rPh sb="246" eb="248">
      <t>チョクセツ</t>
    </rPh>
    <rPh sb="248" eb="250">
      <t>チョウサ</t>
    </rPh>
    <rPh sb="250" eb="251">
      <t>ヒ</t>
    </rPh>
    <rPh sb="253" eb="254">
      <t>ニチ</t>
    </rPh>
    <rPh sb="254" eb="255">
      <t>ア</t>
    </rPh>
    <rPh sb="258" eb="261">
      <t>マンエンキョウ</t>
    </rPh>
    <rPh sb="270" eb="272">
      <t>ジッサイ</t>
    </rPh>
    <rPh sb="273" eb="275">
      <t>ギョウム</t>
    </rPh>
    <rPh sb="275" eb="276">
      <t>ナイ</t>
    </rPh>
    <rPh sb="277" eb="278">
      <t>オコナ</t>
    </rPh>
    <rPh sb="285" eb="287">
      <t>シケン</t>
    </rPh>
    <rPh sb="287" eb="288">
      <t>スウ</t>
    </rPh>
    <rPh sb="291" eb="293">
      <t>ギョウム</t>
    </rPh>
    <rPh sb="293" eb="294">
      <t>アタ</t>
    </rPh>
    <rPh sb="298" eb="300">
      <t>カショ</t>
    </rPh>
    <rPh sb="300" eb="302">
      <t>テイド</t>
    </rPh>
    <rPh sb="308" eb="309">
      <t>オオ</t>
    </rPh>
    <rPh sb="311" eb="314">
      <t>ヒヨウテキ</t>
    </rPh>
    <rPh sb="316" eb="318">
      <t>アンカ</t>
    </rPh>
    <rPh sb="327" eb="330">
      <t>ドケンボウ</t>
    </rPh>
    <rPh sb="338" eb="339">
      <t>ダン</t>
    </rPh>
    <rPh sb="339" eb="341">
      <t>シケン</t>
    </rPh>
    <rPh sb="341" eb="343">
      <t>ヒヨウ</t>
    </rPh>
    <rPh sb="349" eb="351">
      <t>ジッソク</t>
    </rPh>
    <rPh sb="351" eb="352">
      <t>アタイ</t>
    </rPh>
    <rPh sb="353" eb="354">
      <t>モチ</t>
    </rPh>
    <rPh sb="356" eb="358">
      <t>アンテイ</t>
    </rPh>
    <rPh sb="358" eb="360">
      <t>ケイサン</t>
    </rPh>
    <rPh sb="361" eb="362">
      <t>ク</t>
    </rPh>
    <rPh sb="363" eb="364">
      <t>コ</t>
    </rPh>
    <rPh sb="366" eb="367">
      <t>ホウ</t>
    </rPh>
    <rPh sb="372" eb="373">
      <t>テキ</t>
    </rPh>
    <rPh sb="375" eb="378">
      <t>ゴウリテキ</t>
    </rPh>
    <phoneticPr fontId="2"/>
  </si>
  <si>
    <t>作業条件補正率</t>
    <rPh sb="0" eb="2">
      <t>サギョウ</t>
    </rPh>
    <rPh sb="2" eb="4">
      <t>ジョウケン</t>
    </rPh>
    <rPh sb="4" eb="6">
      <t>ホセイ</t>
    </rPh>
    <rPh sb="6" eb="7">
      <t>リツ</t>
    </rPh>
    <phoneticPr fontId="2"/>
  </si>
  <si>
    <t>容易である</t>
    <rPh sb="0" eb="2">
      <t>ヨウイ</t>
    </rPh>
    <phoneticPr fontId="2"/>
  </si>
  <si>
    <t>大変困難</t>
    <rPh sb="0" eb="2">
      <t>タイヘン</t>
    </rPh>
    <rPh sb="2" eb="4">
      <t>コンナン</t>
    </rPh>
    <phoneticPr fontId="2"/>
  </si>
  <si>
    <t>急峻な傾斜地、移動に制約等</t>
    <rPh sb="0" eb="2">
      <t>キュウシュン</t>
    </rPh>
    <rPh sb="3" eb="6">
      <t>ケイシャチ</t>
    </rPh>
    <rPh sb="7" eb="9">
      <t>イドウ</t>
    </rPh>
    <rPh sb="10" eb="12">
      <t>セイヤク</t>
    </rPh>
    <rPh sb="12" eb="13">
      <t>トウ</t>
    </rPh>
    <phoneticPr fontId="2"/>
  </si>
  <si>
    <t>伐採が必要等</t>
    <rPh sb="0" eb="2">
      <t>バッサイ</t>
    </rPh>
    <rPh sb="3" eb="5">
      <t>ヒツヨウ</t>
    </rPh>
    <rPh sb="5" eb="6">
      <t>トウ</t>
    </rPh>
    <phoneticPr fontId="2"/>
  </si>
  <si>
    <r>
      <t xml:space="preserve">ユーザーのかたから、「土層強度検査棒を現場で行った場合の歩掛はありませんか？」と尋ねられました。特に作成していなかったので、簡易動的コーン貫入試験の標準歩掛りを参考にしつつ、しかしｍ単価ではなく、箇所あたり単価とするような形の歩掛を作成してみました。標準深度を１．５ｍとしましたが、１．５ｍ以内というほうが良いかもしれません。１日当たり試験できる箇所数によって大きく変わりますので、12箇所/日と14箇所/日を作成しました。エクセルなので、修正可能です。
</t>
    </r>
    <r>
      <rPr>
        <sz val="11"/>
        <color rgb="FFFF0000"/>
        <rFont val="ＭＳ Ｐゴシック"/>
        <family val="3"/>
        <charset val="128"/>
        <scheme val="minor"/>
      </rPr>
      <t>実際に試験を行ってみると、条件の悪いところではそんなに進捗がないというユーザーの声がありましたので、条件が悪い場合の補正を作成しました</t>
    </r>
    <r>
      <rPr>
        <sz val="11"/>
        <color theme="1"/>
        <rFont val="ＭＳ Ｐゴシック"/>
        <family val="2"/>
        <charset val="128"/>
        <scheme val="minor"/>
      </rPr>
      <t>（2016.11.6）。</t>
    </r>
    <r>
      <rPr>
        <sz val="11"/>
        <color rgb="FFFF0000"/>
        <rFont val="ＭＳ Ｐゴシック"/>
        <family val="3"/>
        <charset val="128"/>
        <scheme val="minor"/>
      </rPr>
      <t>標準12箇所のみのシートにしました。</t>
    </r>
    <rPh sb="11" eb="13">
      <t>ドソウ</t>
    </rPh>
    <rPh sb="13" eb="15">
      <t>キョウド</t>
    </rPh>
    <rPh sb="15" eb="18">
      <t>ケンサボウ</t>
    </rPh>
    <rPh sb="19" eb="21">
      <t>ゲンバ</t>
    </rPh>
    <rPh sb="22" eb="23">
      <t>オコナ</t>
    </rPh>
    <rPh sb="25" eb="27">
      <t>バアイ</t>
    </rPh>
    <rPh sb="28" eb="30">
      <t>ブガカリ</t>
    </rPh>
    <rPh sb="40" eb="41">
      <t>タズ</t>
    </rPh>
    <rPh sb="48" eb="49">
      <t>トク</t>
    </rPh>
    <rPh sb="50" eb="52">
      <t>サクセイ</t>
    </rPh>
    <rPh sb="62" eb="64">
      <t>カンイ</t>
    </rPh>
    <rPh sb="64" eb="66">
      <t>ドウテキ</t>
    </rPh>
    <rPh sb="69" eb="73">
      <t>カンニュウシケン</t>
    </rPh>
    <rPh sb="74" eb="76">
      <t>ヒョウジュン</t>
    </rPh>
    <rPh sb="76" eb="78">
      <t>ブガカ</t>
    </rPh>
    <rPh sb="80" eb="82">
      <t>サンコウ</t>
    </rPh>
    <rPh sb="91" eb="93">
      <t>タンカ</t>
    </rPh>
    <rPh sb="98" eb="100">
      <t>カショ</t>
    </rPh>
    <rPh sb="103" eb="105">
      <t>タンカ</t>
    </rPh>
    <rPh sb="111" eb="112">
      <t>カタチ</t>
    </rPh>
    <rPh sb="113" eb="115">
      <t>ブガカリ</t>
    </rPh>
    <rPh sb="116" eb="118">
      <t>サクセイ</t>
    </rPh>
    <rPh sb="125" eb="127">
      <t>ヒョウジュン</t>
    </rPh>
    <rPh sb="127" eb="129">
      <t>シンド</t>
    </rPh>
    <rPh sb="145" eb="147">
      <t>イナイ</t>
    </rPh>
    <rPh sb="153" eb="154">
      <t>ヨ</t>
    </rPh>
    <rPh sb="164" eb="165">
      <t>ニチ</t>
    </rPh>
    <rPh sb="165" eb="166">
      <t>ア</t>
    </rPh>
    <rPh sb="168" eb="170">
      <t>シケン</t>
    </rPh>
    <rPh sb="173" eb="176">
      <t>カショスウ</t>
    </rPh>
    <rPh sb="180" eb="181">
      <t>オオ</t>
    </rPh>
    <rPh sb="183" eb="184">
      <t>カ</t>
    </rPh>
    <rPh sb="193" eb="195">
      <t>カショ</t>
    </rPh>
    <rPh sb="196" eb="197">
      <t>ニチ</t>
    </rPh>
    <rPh sb="200" eb="202">
      <t>カショ</t>
    </rPh>
    <rPh sb="203" eb="204">
      <t>ニチ</t>
    </rPh>
    <rPh sb="205" eb="207">
      <t>サクセイ</t>
    </rPh>
    <rPh sb="220" eb="222">
      <t>シュウセイ</t>
    </rPh>
    <rPh sb="222" eb="224">
      <t>カノウ</t>
    </rPh>
    <rPh sb="228" eb="230">
      <t>ジッサイ</t>
    </rPh>
    <rPh sb="231" eb="233">
      <t>シケン</t>
    </rPh>
    <rPh sb="234" eb="235">
      <t>オコナ</t>
    </rPh>
    <rPh sb="241" eb="243">
      <t>ジョウケン</t>
    </rPh>
    <rPh sb="244" eb="245">
      <t>ワル</t>
    </rPh>
    <rPh sb="255" eb="257">
      <t>シンチョク</t>
    </rPh>
    <rPh sb="268" eb="269">
      <t>コエ</t>
    </rPh>
    <rPh sb="278" eb="280">
      <t>ジョウケン</t>
    </rPh>
    <rPh sb="281" eb="282">
      <t>ワル</t>
    </rPh>
    <rPh sb="283" eb="285">
      <t>バアイ</t>
    </rPh>
    <rPh sb="286" eb="288">
      <t>ホセイ</t>
    </rPh>
    <rPh sb="289" eb="291">
      <t>サクセイ</t>
    </rPh>
    <rPh sb="307" eb="309">
      <t>ヒョウジュン</t>
    </rPh>
    <rPh sb="311" eb="313">
      <t>カショ</t>
    </rPh>
    <phoneticPr fontId="2"/>
  </si>
  <si>
    <t>標準値</t>
    <rPh sb="0" eb="3">
      <t>ヒョウジュンチ</t>
    </rPh>
    <phoneticPr fontId="2"/>
  </si>
  <si>
    <t>箇所/日（30分/箇所で6時間作業）</t>
    <rPh sb="0" eb="2">
      <t>カショ</t>
    </rPh>
    <rPh sb="3" eb="4">
      <t>ニチ</t>
    </rPh>
    <phoneticPr fontId="2"/>
  </si>
  <si>
    <t>補正後（標準値×補正率）</t>
    <rPh sb="0" eb="2">
      <t>ホセイ</t>
    </rPh>
    <rPh sb="2" eb="3">
      <t>ゴ</t>
    </rPh>
    <rPh sb="4" eb="7">
      <t>ヒョウジュンチ</t>
    </rPh>
    <rPh sb="8" eb="10">
      <t>ホセイ</t>
    </rPh>
    <rPh sb="10" eb="11">
      <t>リツ</t>
    </rPh>
    <phoneticPr fontId="2"/>
  </si>
  <si>
    <t>箇所/日（10分/箇所で6時間作業）</t>
    <rPh sb="0" eb="2">
      <t>カショ</t>
    </rPh>
    <rPh sb="3" eb="4">
      <t>ニチ</t>
    </rPh>
    <phoneticPr fontId="2"/>
  </si>
  <si>
    <t>やや困難</t>
    <rPh sb="2" eb="4">
      <t>コンナン</t>
    </rPh>
    <phoneticPr fontId="2"/>
  </si>
  <si>
    <t>移動等が容易</t>
    <rPh sb="0" eb="2">
      <t>イドウ</t>
    </rPh>
    <rPh sb="2" eb="3">
      <t>トウ</t>
    </rPh>
    <rPh sb="4" eb="6">
      <t>ヨウイ</t>
    </rPh>
    <phoneticPr fontId="2"/>
  </si>
  <si>
    <t>通常の傾斜地</t>
    <rPh sb="0" eb="2">
      <t>ツウジョウ</t>
    </rPh>
    <rPh sb="3" eb="5">
      <t>ケイシャ</t>
    </rPh>
    <rPh sb="5" eb="6">
      <t>チ</t>
    </rPh>
    <phoneticPr fontId="2"/>
  </si>
  <si>
    <t>普通地</t>
    <rPh sb="0" eb="2">
      <t>フツウ</t>
    </rPh>
    <rPh sb="2" eb="3">
      <t>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</si>
</sst>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7" formatCode="&quot;¥&quot;#,##0.00;&quot;¥&quot;\-#,##0.00"/>
    <numFmt numFmtId="176" formatCode="0.0"/>
    <numFmt numFmtId="177" formatCode="#,##0_);[Red]\(#,##0\)"/>
    <numFmt numFmtId="178" formatCode="0.000"/>
    <numFmt numFmtId="179" formatCode="#,##0.00#"/>
    <numFmt numFmtId="180" formatCode="#,##0_ "/>
    <numFmt numFmtId="181" formatCode="0.0_ "/>
  </numFmts>
  <fonts count="26" x14ac:knownFonts="1">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b/>
      <u/>
      <sz val="14"/>
      <color theme="1"/>
      <name val="ＭＳ Ｐゴシック"/>
      <family val="3"/>
      <charset val="128"/>
      <scheme val="minor"/>
    </font>
    <font>
      <sz val="11"/>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6"/>
      <name val="ＭＳ Ｐゴシック"/>
      <family val="3"/>
      <charset val="128"/>
    </font>
    <font>
      <sz val="8"/>
      <name val="ＭＳ ゴシック"/>
      <family val="3"/>
      <charset val="128"/>
    </font>
    <font>
      <u/>
      <sz val="11"/>
      <color indexed="12"/>
      <name val="ＭＳ Ｐゴシック"/>
      <family val="3"/>
      <charset val="128"/>
    </font>
    <font>
      <u/>
      <sz val="8"/>
      <color indexed="12"/>
      <name val="ＭＳ ゴシック"/>
      <family val="3"/>
      <charset val="128"/>
    </font>
    <font>
      <b/>
      <sz val="14"/>
      <name val="ＭＳ Ｐゴシック"/>
      <family val="3"/>
      <charset val="128"/>
    </font>
    <font>
      <b/>
      <sz val="12"/>
      <name val="ＭＳ Ｐゴシック"/>
      <family val="3"/>
      <charset val="128"/>
    </font>
    <font>
      <u/>
      <sz val="12"/>
      <name val="ＭＳ Ｐゴシック"/>
      <family val="3"/>
      <charset val="128"/>
    </font>
    <font>
      <sz val="12"/>
      <name val="ＭＳ Ｐゴシック"/>
      <family val="3"/>
      <charset val="128"/>
    </font>
    <font>
      <sz val="11"/>
      <name val="ＭＳ Ｐ明朝"/>
      <family val="1"/>
      <charset val="128"/>
    </font>
    <font>
      <sz val="16"/>
      <name val="ＭＳ Ｐゴシック"/>
      <family val="3"/>
      <charset val="128"/>
    </font>
    <font>
      <sz val="9"/>
      <color indexed="8"/>
      <name val="ＭＳ Ｐゴシック"/>
      <family val="3"/>
      <charset val="128"/>
    </font>
    <font>
      <sz val="9"/>
      <name val="ＭＳ Ｐゴシック"/>
      <family val="3"/>
      <charset val="128"/>
    </font>
    <font>
      <sz val="10"/>
      <name val="ＭＳ Ｐゴシック"/>
      <family val="3"/>
      <charset val="128"/>
    </font>
    <font>
      <sz val="11"/>
      <color indexed="8"/>
      <name val="ＭＳ Ｐゴシック"/>
      <family val="3"/>
      <charset val="128"/>
    </font>
    <font>
      <b/>
      <sz val="11"/>
      <name val="ＭＳ Ｐゴシック"/>
      <family val="3"/>
      <charset val="128"/>
    </font>
    <font>
      <sz val="11"/>
      <color theme="1"/>
      <name val="ＭＳ Ｐゴシック"/>
      <family val="2"/>
      <charset val="128"/>
      <scheme val="minor"/>
    </font>
    <font>
      <sz val="11"/>
      <color rgb="FFFF0000"/>
      <name val="ＭＳ Ｐゴシック"/>
      <family val="3"/>
      <charset val="128"/>
      <scheme val="minor"/>
    </font>
    <font>
      <sz val="11"/>
      <name val="ＭＳ Ｐ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45"/>
        <bgColor indexed="64"/>
      </patternFill>
    </fill>
    <fill>
      <patternFill patternType="solid">
        <fgColor indexed="41"/>
        <bgColor indexed="64"/>
      </patternFill>
    </fill>
    <fill>
      <patternFill patternType="solid">
        <fgColor indexed="27"/>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10" fillId="0" borderId="0" applyNumberFormat="0" applyFill="0" applyBorder="0" applyAlignment="0" applyProtection="0">
      <alignment vertical="top"/>
      <protection locked="0"/>
    </xf>
    <xf numFmtId="0" fontId="4" fillId="0" borderId="0">
      <alignment vertical="center"/>
    </xf>
    <xf numFmtId="0" fontId="4" fillId="0" borderId="0"/>
    <xf numFmtId="38" fontId="23" fillId="0" borderId="0" applyFont="0" applyFill="0" applyBorder="0" applyAlignment="0" applyProtection="0">
      <alignment vertical="center"/>
    </xf>
  </cellStyleXfs>
  <cellXfs count="190">
    <xf numFmtId="0" fontId="0" fillId="0" borderId="0" xfId="0">
      <alignment vertical="center"/>
    </xf>
    <xf numFmtId="0" fontId="0" fillId="0" borderId="1" xfId="0" applyBorder="1">
      <alignment vertical="center"/>
    </xf>
    <xf numFmtId="3" fontId="0" fillId="0" borderId="1" xfId="0" applyNumberFormat="1" applyBorder="1">
      <alignment vertical="center"/>
    </xf>
    <xf numFmtId="2" fontId="0" fillId="0" borderId="1" xfId="0" applyNumberFormat="1" applyBorder="1">
      <alignment vertical="center"/>
    </xf>
    <xf numFmtId="177" fontId="0" fillId="0" borderId="1" xfId="0" applyNumberFormat="1" applyBorder="1">
      <alignment vertical="center"/>
    </xf>
    <xf numFmtId="176" fontId="0" fillId="0" borderId="1" xfId="0" applyNumberFormat="1" applyBorder="1">
      <alignment vertical="center"/>
    </xf>
    <xf numFmtId="0" fontId="1" fillId="2" borderId="1" xfId="0" applyFont="1" applyFill="1" applyBorder="1">
      <alignment vertical="center"/>
    </xf>
    <xf numFmtId="3" fontId="0" fillId="0" borderId="1" xfId="0" applyNumberFormat="1" applyFill="1" applyBorder="1">
      <alignment vertical="center"/>
    </xf>
    <xf numFmtId="0" fontId="1" fillId="0" borderId="1" xfId="0" applyFont="1" applyBorder="1">
      <alignment vertical="center"/>
    </xf>
    <xf numFmtId="0" fontId="3" fillId="0" borderId="0" xfId="0" applyFont="1">
      <alignment vertical="center"/>
    </xf>
    <xf numFmtId="178" fontId="0" fillId="0" borderId="1" xfId="0" applyNumberFormat="1" applyBorder="1">
      <alignment vertical="center"/>
    </xf>
    <xf numFmtId="0" fontId="0" fillId="3" borderId="0" xfId="0" applyFill="1">
      <alignment vertical="center"/>
    </xf>
    <xf numFmtId="31" fontId="0" fillId="3" borderId="0" xfId="0" applyNumberFormat="1" applyFill="1">
      <alignment vertical="center"/>
    </xf>
    <xf numFmtId="0" fontId="6" fillId="0" borderId="0" xfId="1" applyFont="1">
      <alignment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6" xfId="2" applyNumberFormat="1" applyFont="1" applyBorder="1" applyAlignment="1">
      <alignment horizontal="center" vertical="center"/>
    </xf>
    <xf numFmtId="38" fontId="7" fillId="0" borderId="6" xfId="2" applyFont="1" applyBorder="1" applyAlignment="1">
      <alignment horizontal="center" vertical="center"/>
    </xf>
    <xf numFmtId="38" fontId="7" fillId="0" borderId="7" xfId="2" applyFont="1" applyBorder="1" applyAlignment="1">
      <alignment horizontal="center" vertical="center"/>
    </xf>
    <xf numFmtId="0" fontId="7" fillId="0" borderId="1" xfId="1" applyFont="1" applyBorder="1" applyAlignment="1">
      <alignment horizontal="center" vertical="center"/>
    </xf>
    <xf numFmtId="49" fontId="7" fillId="0" borderId="10" xfId="1" applyNumberFormat="1" applyFont="1" applyBorder="1" applyAlignment="1">
      <alignment horizontal="left" vertical="center" wrapText="1"/>
    </xf>
    <xf numFmtId="49" fontId="7" fillId="0" borderId="11" xfId="1" applyNumberFormat="1" applyFont="1" applyBorder="1" applyAlignment="1">
      <alignment horizontal="center" vertical="center" wrapText="1"/>
    </xf>
    <xf numFmtId="0" fontId="7" fillId="0" borderId="11" xfId="2" applyNumberFormat="1" applyFont="1" applyBorder="1" applyAlignment="1">
      <alignment horizontal="right" vertical="center" shrinkToFit="1"/>
    </xf>
    <xf numFmtId="179" fontId="7" fillId="0" borderId="11" xfId="2" applyNumberFormat="1" applyFont="1" applyBorder="1" applyAlignment="1">
      <alignment horizontal="right" vertical="center" shrinkToFit="1"/>
    </xf>
    <xf numFmtId="38" fontId="7" fillId="0" borderId="11" xfId="2" applyFont="1" applyBorder="1" applyAlignment="1">
      <alignment horizontal="right" vertical="center" shrinkToFit="1"/>
    </xf>
    <xf numFmtId="0" fontId="9" fillId="0" borderId="12" xfId="1" applyFont="1" applyBorder="1" applyAlignment="1">
      <alignment horizontal="left" vertical="center" wrapText="1"/>
    </xf>
    <xf numFmtId="49" fontId="7" fillId="0" borderId="8" xfId="1" applyNumberFormat="1" applyFont="1" applyBorder="1" applyAlignment="1">
      <alignment horizontal="left" vertical="center" wrapText="1"/>
    </xf>
    <xf numFmtId="49" fontId="7" fillId="0" borderId="9"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center" vertical="center" wrapText="1"/>
    </xf>
    <xf numFmtId="0" fontId="7" fillId="0" borderId="15" xfId="1" applyNumberFormat="1" applyFont="1" applyBorder="1" applyAlignment="1">
      <alignment horizontal="right" vertical="center" shrinkToFit="1"/>
    </xf>
    <xf numFmtId="179" fontId="7" fillId="0" borderId="15" xfId="1" applyNumberFormat="1" applyFont="1" applyBorder="1" applyAlignment="1">
      <alignment horizontal="right" vertical="center" shrinkToFit="1"/>
    </xf>
    <xf numFmtId="38" fontId="7" fillId="0" borderId="15" xfId="1" applyNumberFormat="1" applyFont="1" applyBorder="1" applyAlignment="1">
      <alignment horizontal="right" vertical="center" shrinkToFit="1"/>
    </xf>
    <xf numFmtId="0" fontId="11" fillId="0" borderId="16" xfId="3" applyNumberFormat="1" applyFont="1" applyBorder="1" applyAlignment="1" applyProtection="1">
      <alignment horizontal="left" vertical="center" wrapText="1"/>
    </xf>
    <xf numFmtId="0" fontId="6" fillId="0" borderId="0" xfId="1" applyFont="1" applyAlignment="1">
      <alignment horizontal="center" vertical="center"/>
    </xf>
    <xf numFmtId="0" fontId="6" fillId="0" borderId="0" xfId="2" applyNumberFormat="1" applyFont="1">
      <alignment vertical="center"/>
    </xf>
    <xf numFmtId="38" fontId="6" fillId="0" borderId="0" xfId="2" applyFont="1">
      <alignment vertical="center"/>
    </xf>
    <xf numFmtId="0" fontId="4" fillId="0" borderId="0" xfId="4" applyFont="1" applyProtection="1">
      <alignment vertical="center"/>
    </xf>
    <xf numFmtId="0" fontId="4" fillId="0" borderId="0" xfId="5" applyFont="1" applyProtection="1"/>
    <xf numFmtId="0" fontId="4" fillId="0" borderId="0" xfId="5" applyFont="1" applyAlignment="1" applyProtection="1">
      <alignment vertical="center"/>
    </xf>
    <xf numFmtId="0" fontId="4" fillId="0" borderId="0" xfId="4" applyFont="1" applyAlignment="1" applyProtection="1">
      <alignment vertical="center"/>
    </xf>
    <xf numFmtId="0" fontId="12" fillId="0" borderId="0" xfId="4" applyFont="1" applyAlignment="1" applyProtection="1">
      <alignment vertical="center"/>
    </xf>
    <xf numFmtId="0" fontId="13" fillId="0" borderId="0" xfId="4" applyFont="1" applyAlignment="1" applyProtection="1">
      <alignment vertical="center"/>
    </xf>
    <xf numFmtId="0" fontId="14" fillId="0" borderId="0" xfId="4" applyFont="1" applyAlignment="1" applyProtection="1">
      <alignment vertical="center"/>
    </xf>
    <xf numFmtId="0" fontId="0" fillId="0" borderId="0" xfId="4" applyFont="1" applyAlignment="1" applyProtection="1">
      <alignment vertical="center"/>
    </xf>
    <xf numFmtId="3" fontId="4" fillId="0" borderId="17" xfId="1" applyNumberFormat="1" applyFont="1" applyBorder="1" applyAlignment="1" applyProtection="1">
      <alignment horizontal="right" vertical="center"/>
      <protection locked="0"/>
    </xf>
    <xf numFmtId="0" fontId="4" fillId="0" borderId="0" xfId="4" applyFont="1" applyAlignment="1" applyProtection="1">
      <alignment horizontal="right" vertical="center"/>
    </xf>
    <xf numFmtId="0" fontId="4" fillId="0" borderId="0" xfId="4" applyAlignment="1" applyProtection="1">
      <alignment vertical="center"/>
    </xf>
    <xf numFmtId="3" fontId="4" fillId="0" borderId="0" xfId="4" applyNumberFormat="1" applyFont="1" applyFill="1" applyBorder="1" applyAlignment="1" applyProtection="1">
      <alignment horizontal="right" vertical="center"/>
    </xf>
    <xf numFmtId="0" fontId="15" fillId="0" borderId="0" xfId="4" applyFont="1" applyFill="1" applyBorder="1" applyAlignment="1" applyProtection="1">
      <alignment horizontal="center" vertical="center"/>
    </xf>
    <xf numFmtId="0" fontId="4" fillId="0" borderId="0" xfId="4" applyFont="1" applyFill="1" applyAlignment="1" applyProtection="1">
      <alignment vertical="center"/>
    </xf>
    <xf numFmtId="0" fontId="4" fillId="0" borderId="0" xfId="4" applyFont="1" applyFill="1" applyBorder="1" applyAlignment="1" applyProtection="1">
      <alignment horizontal="right" vertical="center"/>
    </xf>
    <xf numFmtId="0" fontId="13" fillId="0" borderId="0" xfId="4" applyFont="1" applyFill="1" applyBorder="1" applyAlignment="1" applyProtection="1">
      <alignment horizontal="left" vertical="center"/>
    </xf>
    <xf numFmtId="0" fontId="0" fillId="0" borderId="0" xfId="4" applyFont="1" applyFill="1" applyBorder="1" applyAlignment="1" applyProtection="1">
      <alignment horizontal="right" vertical="center"/>
    </xf>
    <xf numFmtId="0" fontId="4" fillId="0" borderId="0" xfId="5" applyFont="1" applyAlignment="1" applyProtection="1">
      <alignment horizontal="right" vertical="center"/>
    </xf>
    <xf numFmtId="0" fontId="15" fillId="0" borderId="0" xfId="4" applyFont="1" applyFill="1" applyBorder="1" applyAlignment="1" applyProtection="1">
      <alignment horizontal="center" vertical="center"/>
      <protection locked="0"/>
    </xf>
    <xf numFmtId="0" fontId="4" fillId="0" borderId="0" xfId="5" applyFont="1" applyAlignment="1" applyProtection="1">
      <alignment horizontal="left" vertical="center"/>
    </xf>
    <xf numFmtId="0" fontId="4" fillId="0" borderId="0" xfId="5" applyFont="1" applyAlignment="1" applyProtection="1">
      <alignment horizontal="right"/>
    </xf>
    <xf numFmtId="3" fontId="0" fillId="5" borderId="17" xfId="4" applyNumberFormat="1" applyFont="1" applyFill="1" applyBorder="1" applyAlignment="1" applyProtection="1">
      <alignment horizontal="right" vertical="center"/>
      <protection locked="0"/>
    </xf>
    <xf numFmtId="0" fontId="16" fillId="0" borderId="0" xfId="4" applyFont="1" applyAlignment="1" applyProtection="1">
      <alignment vertical="center"/>
    </xf>
    <xf numFmtId="180" fontId="0" fillId="5" borderId="17" xfId="4" applyNumberFormat="1" applyFont="1" applyFill="1" applyBorder="1" applyAlignment="1" applyProtection="1">
      <alignment horizontal="right" vertical="center"/>
      <protection locked="0"/>
    </xf>
    <xf numFmtId="3" fontId="4" fillId="6" borderId="17" xfId="1" applyNumberFormat="1" applyFont="1" applyFill="1" applyBorder="1" applyAlignment="1" applyProtection="1">
      <alignment horizontal="right" vertical="center"/>
      <protection locked="0"/>
    </xf>
    <xf numFmtId="3" fontId="4" fillId="0" borderId="17" xfId="1" applyNumberFormat="1" applyFont="1" applyBorder="1" applyAlignment="1">
      <alignment vertical="center"/>
    </xf>
    <xf numFmtId="0" fontId="0" fillId="0" borderId="0" xfId="4" applyFont="1" applyAlignment="1" applyProtection="1">
      <alignment horizontal="right" vertical="center"/>
    </xf>
    <xf numFmtId="0" fontId="0" fillId="0" borderId="0" xfId="5" applyFont="1" applyAlignment="1" applyProtection="1">
      <alignment vertical="center"/>
    </xf>
    <xf numFmtId="3" fontId="0" fillId="0" borderId="1" xfId="5" applyNumberFormat="1" applyFont="1" applyBorder="1" applyAlignment="1" applyProtection="1">
      <alignment vertical="center"/>
    </xf>
    <xf numFmtId="181" fontId="4" fillId="0" borderId="0" xfId="4" applyNumberFormat="1" applyFont="1" applyBorder="1" applyAlignment="1" applyProtection="1">
      <alignment vertical="center" shrinkToFit="1"/>
    </xf>
    <xf numFmtId="0" fontId="4" fillId="0" borderId="0" xfId="4" applyFont="1" applyBorder="1" applyAlignment="1" applyProtection="1">
      <alignment vertical="center"/>
    </xf>
    <xf numFmtId="181" fontId="4" fillId="0" borderId="0" xfId="4" applyNumberFormat="1" applyFont="1" applyBorder="1" applyAlignment="1" applyProtection="1">
      <alignment vertical="center"/>
    </xf>
    <xf numFmtId="3" fontId="0" fillId="0" borderId="17" xfId="4" applyNumberFormat="1" applyFont="1" applyFill="1" applyBorder="1" applyAlignment="1" applyProtection="1">
      <alignment horizontal="right" vertical="center"/>
      <protection locked="0"/>
    </xf>
    <xf numFmtId="3" fontId="0" fillId="0" borderId="17" xfId="4" applyNumberFormat="1" applyFont="1" applyBorder="1" applyAlignment="1" applyProtection="1">
      <alignment vertical="center"/>
    </xf>
    <xf numFmtId="181" fontId="0" fillId="0" borderId="17" xfId="4" applyNumberFormat="1" applyFont="1" applyBorder="1" applyAlignment="1" applyProtection="1">
      <alignment horizontal="right" vertical="center"/>
    </xf>
    <xf numFmtId="10" fontId="4" fillId="0" borderId="0" xfId="4" applyNumberFormat="1" applyFont="1" applyAlignment="1" applyProtection="1">
      <alignment vertical="center"/>
    </xf>
    <xf numFmtId="0" fontId="0" fillId="0" borderId="0" xfId="4" applyFont="1" applyBorder="1" applyAlignment="1" applyProtection="1">
      <alignment vertical="center"/>
    </xf>
    <xf numFmtId="3" fontId="0" fillId="0" borderId="1" xfId="5" applyNumberFormat="1" applyFont="1" applyBorder="1" applyAlignment="1" applyProtection="1">
      <alignment shrinkToFit="1"/>
    </xf>
    <xf numFmtId="0" fontId="0" fillId="0" borderId="0" xfId="5" applyFont="1" applyProtection="1"/>
    <xf numFmtId="3" fontId="4" fillId="0" borderId="0" xfId="4" applyNumberFormat="1" applyFont="1" applyBorder="1" applyAlignment="1" applyProtection="1">
      <alignment vertical="center"/>
    </xf>
    <xf numFmtId="3" fontId="0" fillId="0" borderId="0" xfId="5" applyNumberFormat="1" applyFont="1" applyBorder="1" applyAlignment="1" applyProtection="1">
      <alignment shrinkToFit="1"/>
    </xf>
    <xf numFmtId="0" fontId="4" fillId="0" borderId="0" xfId="4" applyFont="1" applyFill="1" applyBorder="1" applyAlignment="1" applyProtection="1">
      <alignment vertical="center"/>
    </xf>
    <xf numFmtId="0" fontId="18" fillId="0" borderId="0" xfId="4" applyFont="1" applyFill="1" applyBorder="1" applyAlignment="1" applyProtection="1">
      <alignment horizontal="left" vertical="center"/>
    </xf>
    <xf numFmtId="3" fontId="4" fillId="0" borderId="0" xfId="4" applyNumberFormat="1" applyFont="1" applyFill="1" applyBorder="1" applyAlignment="1" applyProtection="1">
      <alignment vertical="center"/>
    </xf>
    <xf numFmtId="0" fontId="19" fillId="0" borderId="0" xfId="4" applyFont="1" applyFill="1" applyBorder="1" applyAlignment="1" applyProtection="1">
      <alignment horizontal="left" vertical="center"/>
    </xf>
    <xf numFmtId="7" fontId="4" fillId="0" borderId="0" xfId="4" applyNumberFormat="1" applyFont="1" applyFill="1" applyBorder="1" applyAlignment="1" applyProtection="1">
      <alignment vertical="center"/>
    </xf>
    <xf numFmtId="0" fontId="19" fillId="0" borderId="0" xfId="4" applyFont="1" applyBorder="1" applyAlignment="1" applyProtection="1">
      <alignment horizontal="left" vertical="center"/>
    </xf>
    <xf numFmtId="0" fontId="18" fillId="0" borderId="0" xfId="4" applyFont="1" applyBorder="1" applyAlignment="1" applyProtection="1">
      <alignment horizontal="left" vertical="center"/>
    </xf>
    <xf numFmtId="0" fontId="20" fillId="0" borderId="0" xfId="4" applyFont="1" applyFill="1" applyBorder="1" applyAlignment="1" applyProtection="1">
      <alignment vertical="center"/>
    </xf>
    <xf numFmtId="0" fontId="20" fillId="0" borderId="0" xfId="4" applyFont="1" applyFill="1" applyBorder="1" applyAlignment="1" applyProtection="1">
      <alignment horizontal="right" vertical="center"/>
    </xf>
    <xf numFmtId="3" fontId="20" fillId="0" borderId="0" xfId="4" applyNumberFormat="1" applyFont="1" applyFill="1" applyBorder="1" applyAlignment="1" applyProtection="1">
      <alignment vertical="center"/>
    </xf>
    <xf numFmtId="3" fontId="4" fillId="0" borderId="0" xfId="4" applyNumberFormat="1" applyFont="1" applyFill="1" applyBorder="1" applyAlignment="1" applyProtection="1">
      <alignment horizontal="center" vertical="center"/>
    </xf>
    <xf numFmtId="0" fontId="4" fillId="0" borderId="0" xfId="4" applyFont="1" applyBorder="1" applyAlignment="1" applyProtection="1">
      <alignment horizontal="right" vertical="center"/>
    </xf>
    <xf numFmtId="3" fontId="20" fillId="0" borderId="0" xfId="4" applyNumberFormat="1" applyFont="1" applyBorder="1" applyAlignment="1" applyProtection="1">
      <alignment vertical="center"/>
    </xf>
    <xf numFmtId="0" fontId="20" fillId="0" borderId="0" xfId="4" applyFont="1" applyBorder="1" applyAlignment="1" applyProtection="1">
      <alignment vertical="center"/>
    </xf>
    <xf numFmtId="3" fontId="4" fillId="0" borderId="0" xfId="4" applyNumberFormat="1" applyFont="1" applyBorder="1" applyAlignment="1" applyProtection="1">
      <alignment horizontal="center" vertical="center"/>
    </xf>
    <xf numFmtId="0" fontId="21" fillId="0" borderId="0" xfId="4" applyFont="1" applyBorder="1" applyAlignment="1" applyProtection="1">
      <alignment horizontal="left" vertical="center"/>
    </xf>
    <xf numFmtId="0" fontId="20" fillId="0" borderId="0" xfId="4" applyFont="1" applyBorder="1" applyAlignment="1" applyProtection="1">
      <alignment horizontal="right" vertical="center"/>
    </xf>
    <xf numFmtId="3" fontId="22" fillId="0" borderId="0" xfId="4" applyNumberFormat="1" applyFont="1" applyFill="1" applyBorder="1" applyAlignment="1" applyProtection="1">
      <alignment vertical="center"/>
    </xf>
    <xf numFmtId="0" fontId="0" fillId="3" borderId="0" xfId="0" applyFill="1" applyAlignment="1">
      <alignment vertical="top" wrapText="1"/>
    </xf>
    <xf numFmtId="0" fontId="0" fillId="3" borderId="0" xfId="0" applyFill="1" applyAlignment="1">
      <alignment vertical="top"/>
    </xf>
    <xf numFmtId="38" fontId="0" fillId="0" borderId="0" xfId="6" applyFont="1">
      <alignment vertical="center"/>
    </xf>
    <xf numFmtId="49" fontId="7" fillId="0" borderId="9" xfId="1" applyNumberFormat="1" applyFont="1" applyBorder="1" applyAlignment="1">
      <alignment horizontal="left" vertical="center" wrapText="1"/>
    </xf>
    <xf numFmtId="49" fontId="7" fillId="0" borderId="10" xfId="1" applyNumberFormat="1" applyFont="1" applyBorder="1" applyAlignment="1">
      <alignment horizontal="left" vertical="center" wrapText="1"/>
    </xf>
    <xf numFmtId="0" fontId="5" fillId="0" borderId="2" xfId="1" applyFont="1" applyBorder="1" applyAlignment="1">
      <alignment horizontal="center" vertical="center" wrapText="1"/>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49" fontId="7" fillId="0" borderId="8" xfId="1" applyNumberFormat="1" applyFont="1" applyBorder="1" applyAlignment="1">
      <alignment horizontal="left" vertical="center" wrapText="1"/>
    </xf>
    <xf numFmtId="0" fontId="15" fillId="4" borderId="3" xfId="4" applyFont="1" applyFill="1" applyBorder="1" applyAlignment="1" applyProtection="1">
      <alignment horizontal="center" vertical="center"/>
      <protection locked="0"/>
    </xf>
    <xf numFmtId="0" fontId="15" fillId="4" borderId="4" xfId="4" applyFont="1" applyFill="1" applyBorder="1" applyAlignment="1" applyProtection="1">
      <alignment horizontal="center" vertical="center"/>
      <protection locked="0"/>
    </xf>
    <xf numFmtId="0" fontId="15" fillId="4" borderId="18" xfId="4" applyFont="1" applyFill="1" applyBorder="1" applyAlignment="1" applyProtection="1">
      <alignment horizontal="center" vertical="center"/>
      <protection locked="0"/>
    </xf>
    <xf numFmtId="0" fontId="0" fillId="0" borderId="0" xfId="5" applyFont="1" applyAlignment="1" applyProtection="1">
      <alignment vertical="center" shrinkToFit="1"/>
    </xf>
    <xf numFmtId="0" fontId="4" fillId="0" borderId="0" xfId="5" applyFont="1" applyAlignment="1" applyProtection="1">
      <alignment vertical="center" shrinkToFit="1"/>
    </xf>
    <xf numFmtId="181" fontId="0" fillId="0" borderId="0" xfId="4" applyNumberFormat="1" applyFont="1" applyAlignment="1" applyProtection="1">
      <alignment vertical="center"/>
    </xf>
    <xf numFmtId="181" fontId="4" fillId="0" borderId="0" xfId="4" applyNumberFormat="1" applyFont="1" applyAlignment="1" applyProtection="1">
      <alignment vertical="center"/>
    </xf>
    <xf numFmtId="0" fontId="0" fillId="0" borderId="0" xfId="4" applyFont="1" applyAlignment="1" applyProtection="1">
      <alignment vertical="center"/>
    </xf>
    <xf numFmtId="0" fontId="4" fillId="0" borderId="0" xfId="4" applyFont="1" applyAlignment="1" applyProtection="1">
      <alignment vertical="center"/>
    </xf>
    <xf numFmtId="3" fontId="0" fillId="0" borderId="0" xfId="4" applyNumberFormat="1" applyFont="1" applyAlignment="1" applyProtection="1">
      <alignment horizontal="center" vertical="center"/>
    </xf>
    <xf numFmtId="3" fontId="4" fillId="0" borderId="0" xfId="4" applyNumberFormat="1" applyFont="1" applyAlignment="1" applyProtection="1">
      <alignment horizontal="center" vertical="center"/>
    </xf>
    <xf numFmtId="3" fontId="0" fillId="0" borderId="3" xfId="4" applyNumberFormat="1" applyFont="1" applyBorder="1" applyAlignment="1" applyProtection="1">
      <alignment vertical="center" shrinkToFit="1"/>
    </xf>
    <xf numFmtId="3" fontId="4" fillId="0" borderId="4" xfId="4" applyNumberFormat="1" applyFont="1" applyBorder="1" applyAlignment="1" applyProtection="1">
      <alignment vertical="center" shrinkToFit="1"/>
    </xf>
    <xf numFmtId="3" fontId="4" fillId="0" borderId="18" xfId="4" applyNumberFormat="1" applyFont="1" applyBorder="1" applyAlignment="1" applyProtection="1">
      <alignment vertical="center" shrinkToFit="1"/>
    </xf>
    <xf numFmtId="3" fontId="0" fillId="0" borderId="3" xfId="5" applyNumberFormat="1" applyFont="1" applyBorder="1" applyAlignment="1" applyProtection="1">
      <alignment vertical="center" shrinkToFit="1"/>
    </xf>
    <xf numFmtId="3" fontId="4" fillId="0" borderId="4" xfId="5" applyNumberFormat="1" applyFont="1" applyBorder="1" applyAlignment="1" applyProtection="1">
      <alignment vertical="center" shrinkToFit="1"/>
    </xf>
    <xf numFmtId="3" fontId="4" fillId="0" borderId="18" xfId="5" applyNumberFormat="1" applyFont="1" applyBorder="1" applyAlignment="1" applyProtection="1">
      <alignment vertical="center" shrinkToFit="1"/>
    </xf>
    <xf numFmtId="181" fontId="0" fillId="0" borderId="19" xfId="4" applyNumberFormat="1" applyFont="1" applyBorder="1" applyAlignment="1" applyProtection="1">
      <alignment vertical="center" shrinkToFit="1"/>
    </xf>
    <xf numFmtId="181" fontId="4" fillId="0" borderId="20" xfId="4" applyNumberFormat="1" applyFont="1" applyBorder="1" applyAlignment="1" applyProtection="1">
      <alignment vertical="center" shrinkToFit="1"/>
    </xf>
    <xf numFmtId="0" fontId="0" fillId="0" borderId="1" xfId="4" applyFont="1" applyBorder="1" applyAlignment="1" applyProtection="1">
      <alignment vertical="center"/>
    </xf>
    <xf numFmtId="0" fontId="4" fillId="0" borderId="1" xfId="4" applyFont="1" applyBorder="1" applyAlignment="1" applyProtection="1">
      <alignment vertical="center"/>
    </xf>
    <xf numFmtId="3" fontId="0" fillId="0" borderId="1" xfId="4" applyNumberFormat="1" applyFont="1" applyBorder="1" applyAlignment="1" applyProtection="1">
      <alignment vertical="center" shrinkToFit="1"/>
    </xf>
    <xf numFmtId="3" fontId="4" fillId="0" borderId="1" xfId="4" applyNumberFormat="1" applyFont="1" applyBorder="1" applyAlignment="1" applyProtection="1">
      <alignment vertical="center" shrinkToFit="1"/>
    </xf>
    <xf numFmtId="181" fontId="0" fillId="0" borderId="3" xfId="4" applyNumberFormat="1" applyFont="1" applyBorder="1" applyAlignment="1" applyProtection="1">
      <alignment vertical="center" shrinkToFit="1"/>
    </xf>
    <xf numFmtId="181" fontId="4" fillId="0" borderId="18" xfId="4" applyNumberFormat="1" applyFont="1" applyBorder="1" applyAlignment="1" applyProtection="1">
      <alignment vertical="center" shrinkToFit="1"/>
    </xf>
    <xf numFmtId="181" fontId="0" fillId="0" borderId="3" xfId="4" applyNumberFormat="1" applyFont="1" applyBorder="1" applyAlignment="1" applyProtection="1">
      <alignment horizontal="right" vertical="center"/>
    </xf>
    <xf numFmtId="181" fontId="4" fillId="0" borderId="4" xfId="4" applyNumberFormat="1" applyFont="1" applyBorder="1" applyAlignment="1" applyProtection="1">
      <alignment horizontal="right" vertical="center"/>
    </xf>
    <xf numFmtId="181" fontId="4" fillId="0" borderId="18" xfId="4" applyNumberFormat="1" applyFont="1" applyBorder="1" applyAlignment="1" applyProtection="1">
      <alignment horizontal="right" vertical="center"/>
    </xf>
    <xf numFmtId="0" fontId="0" fillId="0" borderId="0" xfId="4" applyFont="1" applyAlignment="1" applyProtection="1">
      <alignment horizontal="center" vertical="center"/>
    </xf>
    <xf numFmtId="0" fontId="4" fillId="0" borderId="0" xfId="4" applyFont="1" applyAlignment="1" applyProtection="1">
      <alignment horizontal="center" vertical="center"/>
    </xf>
    <xf numFmtId="3" fontId="0" fillId="0" borderId="1" xfId="4" applyNumberFormat="1" applyFont="1" applyBorder="1" applyAlignment="1" applyProtection="1">
      <alignment vertical="center"/>
    </xf>
    <xf numFmtId="3" fontId="4" fillId="0" borderId="1" xfId="4" applyNumberFormat="1" applyFont="1" applyBorder="1" applyAlignment="1" applyProtection="1">
      <alignment vertical="center"/>
    </xf>
    <xf numFmtId="0" fontId="17" fillId="0" borderId="21" xfId="4" applyFont="1" applyBorder="1" applyAlignment="1" applyProtection="1">
      <alignment horizontal="center" vertical="center"/>
    </xf>
    <xf numFmtId="0" fontId="17" fillId="0" borderId="22" xfId="4" applyFont="1" applyBorder="1" applyAlignment="1" applyProtection="1">
      <alignment horizontal="center" vertical="center"/>
    </xf>
    <xf numFmtId="0" fontId="17" fillId="0" borderId="23" xfId="4" applyFont="1" applyBorder="1" applyAlignment="1" applyProtection="1">
      <alignment horizontal="center" vertical="center"/>
    </xf>
    <xf numFmtId="0" fontId="4" fillId="0" borderId="24" xfId="4" applyFont="1" applyBorder="1" applyAlignment="1" applyProtection="1">
      <alignment horizontal="center" vertical="center"/>
    </xf>
    <xf numFmtId="0" fontId="4" fillId="0" borderId="25" xfId="4" applyFont="1" applyBorder="1" applyAlignment="1" applyProtection="1">
      <alignment horizontal="center" vertical="center"/>
    </xf>
    <xf numFmtId="0" fontId="4" fillId="0" borderId="26" xfId="4" applyFont="1" applyBorder="1" applyAlignment="1" applyProtection="1">
      <alignment horizontal="center" vertical="center"/>
    </xf>
    <xf numFmtId="0" fontId="4" fillId="0" borderId="13" xfId="4" applyFont="1" applyBorder="1" applyAlignment="1" applyProtection="1">
      <alignment horizontal="center" vertical="center"/>
    </xf>
    <xf numFmtId="0" fontId="4" fillId="0" borderId="2" xfId="4" applyFont="1" applyBorder="1" applyAlignment="1" applyProtection="1">
      <alignment horizontal="center" vertical="center"/>
    </xf>
    <xf numFmtId="0" fontId="4" fillId="0" borderId="27" xfId="4" applyFont="1" applyBorder="1" applyAlignment="1" applyProtection="1">
      <alignment horizontal="center" vertical="center"/>
    </xf>
    <xf numFmtId="0" fontId="4" fillId="0" borderId="28" xfId="4" applyFont="1" applyBorder="1" applyAlignment="1" applyProtection="1">
      <alignment horizontal="center" vertical="center"/>
    </xf>
    <xf numFmtId="0" fontId="15" fillId="0" borderId="29" xfId="4" applyFont="1" applyBorder="1" applyAlignment="1" applyProtection="1"/>
    <xf numFmtId="0" fontId="15" fillId="0" borderId="4" xfId="4" applyFont="1" applyBorder="1" applyAlignment="1" applyProtection="1"/>
    <xf numFmtId="0" fontId="15" fillId="0" borderId="18" xfId="4" applyFont="1" applyBorder="1" applyAlignment="1" applyProtection="1"/>
    <xf numFmtId="177" fontId="15" fillId="0" borderId="3" xfId="4" applyNumberFormat="1" applyFont="1" applyBorder="1" applyAlignment="1" applyProtection="1">
      <alignment horizontal="center"/>
    </xf>
    <xf numFmtId="177" fontId="15" fillId="0" borderId="4" xfId="4" applyNumberFormat="1" applyFont="1" applyBorder="1" applyAlignment="1" applyProtection="1">
      <alignment horizontal="center"/>
    </xf>
    <xf numFmtId="177" fontId="15" fillId="0" borderId="18" xfId="4" applyNumberFormat="1" applyFont="1" applyBorder="1" applyAlignment="1" applyProtection="1">
      <alignment horizontal="center"/>
    </xf>
    <xf numFmtId="177" fontId="15" fillId="0" borderId="3" xfId="4" applyNumberFormat="1" applyFont="1" applyBorder="1" applyAlignment="1" applyProtection="1"/>
    <xf numFmtId="177" fontId="15" fillId="0" borderId="4" xfId="4" applyNumberFormat="1" applyFont="1" applyBorder="1" applyAlignment="1" applyProtection="1"/>
    <xf numFmtId="177" fontId="15" fillId="0" borderId="18" xfId="4" applyNumberFormat="1" applyFont="1" applyBorder="1" applyAlignment="1" applyProtection="1"/>
    <xf numFmtId="177" fontId="15" fillId="0" borderId="30" xfId="4" applyNumberFormat="1" applyFont="1" applyBorder="1" applyAlignment="1" applyProtection="1"/>
    <xf numFmtId="0" fontId="15" fillId="0" borderId="29" xfId="4" applyFont="1" applyBorder="1" applyAlignment="1" applyProtection="1">
      <alignment wrapText="1"/>
    </xf>
    <xf numFmtId="0" fontId="15" fillId="0" borderId="4" xfId="4" applyFont="1" applyBorder="1" applyAlignment="1" applyProtection="1">
      <alignment wrapText="1"/>
    </xf>
    <xf numFmtId="0" fontId="15" fillId="0" borderId="18" xfId="4" applyFont="1" applyBorder="1" applyAlignment="1" applyProtection="1">
      <alignment wrapText="1"/>
    </xf>
    <xf numFmtId="0" fontId="15" fillId="0" borderId="29" xfId="4" applyFont="1" applyFill="1" applyBorder="1" applyAlignment="1" applyProtection="1"/>
    <xf numFmtId="0" fontId="15" fillId="0" borderId="4" xfId="4" applyFont="1" applyFill="1" applyBorder="1" applyAlignment="1" applyProtection="1"/>
    <xf numFmtId="0" fontId="15" fillId="0" borderId="18" xfId="4" applyFont="1" applyFill="1" applyBorder="1" applyAlignment="1" applyProtection="1"/>
    <xf numFmtId="177" fontId="15" fillId="0" borderId="3" xfId="4" applyNumberFormat="1" applyFont="1" applyFill="1" applyBorder="1" applyAlignment="1" applyProtection="1"/>
    <xf numFmtId="177" fontId="15" fillId="0" borderId="4" xfId="4" applyNumberFormat="1" applyFont="1" applyFill="1" applyBorder="1" applyAlignment="1" applyProtection="1"/>
    <xf numFmtId="177" fontId="15" fillId="0" borderId="18" xfId="4" applyNumberFormat="1" applyFont="1" applyFill="1" applyBorder="1" applyAlignment="1" applyProtection="1"/>
    <xf numFmtId="177" fontId="15" fillId="0" borderId="30" xfId="4" applyNumberFormat="1" applyFont="1" applyFill="1" applyBorder="1" applyAlignment="1" applyProtection="1"/>
    <xf numFmtId="0" fontId="15" fillId="0" borderId="31" xfId="4" applyFont="1" applyFill="1" applyBorder="1" applyAlignment="1" applyProtection="1"/>
    <xf numFmtId="0" fontId="15" fillId="0" borderId="32" xfId="4" applyFont="1" applyFill="1" applyBorder="1" applyAlignment="1" applyProtection="1"/>
    <xf numFmtId="0" fontId="15" fillId="0" borderId="33" xfId="4" applyFont="1" applyFill="1" applyBorder="1" applyAlignment="1" applyProtection="1"/>
    <xf numFmtId="177" fontId="15" fillId="0" borderId="34" xfId="4" applyNumberFormat="1" applyFont="1" applyBorder="1" applyAlignment="1" applyProtection="1">
      <alignment horizontal="center"/>
    </xf>
    <xf numFmtId="177" fontId="15" fillId="0" borderId="32" xfId="4" applyNumberFormat="1" applyFont="1" applyBorder="1" applyAlignment="1" applyProtection="1">
      <alignment horizontal="center"/>
    </xf>
    <xf numFmtId="177" fontId="15" fillId="0" borderId="33" xfId="4" applyNumberFormat="1" applyFont="1" applyBorder="1" applyAlignment="1" applyProtection="1">
      <alignment horizontal="center"/>
    </xf>
    <xf numFmtId="177" fontId="15" fillId="0" borderId="34" xfId="4" applyNumberFormat="1" applyFont="1" applyFill="1" applyBorder="1" applyAlignment="1" applyProtection="1"/>
    <xf numFmtId="177" fontId="15" fillId="0" borderId="32" xfId="4" applyNumberFormat="1" applyFont="1" applyFill="1" applyBorder="1" applyAlignment="1" applyProtection="1"/>
    <xf numFmtId="177" fontId="15" fillId="0" borderId="33" xfId="4" applyNumberFormat="1" applyFont="1" applyFill="1" applyBorder="1" applyAlignment="1" applyProtection="1"/>
    <xf numFmtId="177" fontId="15" fillId="0" borderId="35" xfId="4" applyNumberFormat="1" applyFont="1" applyFill="1" applyBorder="1" applyAlignment="1" applyProtection="1"/>
    <xf numFmtId="0" fontId="1"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25" fillId="2" borderId="1" xfId="0" applyFont="1" applyFill="1" applyBorder="1" applyAlignment="1">
      <alignment horizontal="center" vertical="center"/>
    </xf>
    <xf numFmtId="0" fontId="25" fillId="0" borderId="1" xfId="0" applyFont="1" applyBorder="1" applyAlignment="1">
      <alignment horizontal="center" vertical="center"/>
    </xf>
    <xf numFmtId="176" fontId="1" fillId="0" borderId="1" xfId="0" applyNumberFormat="1" applyFont="1" applyBorder="1" applyAlignment="1">
      <alignment horizontal="center" vertical="center"/>
    </xf>
    <xf numFmtId="0" fontId="0" fillId="0" borderId="1" xfId="0" applyFill="1" applyBorder="1">
      <alignment vertical="center"/>
    </xf>
    <xf numFmtId="0" fontId="0" fillId="0" borderId="3" xfId="0" applyBorder="1">
      <alignment vertical="center"/>
    </xf>
    <xf numFmtId="0" fontId="0" fillId="0" borderId="4" xfId="0" applyBorder="1">
      <alignment vertical="center"/>
    </xf>
    <xf numFmtId="0" fontId="0" fillId="0" borderId="18" xfId="0" applyBorder="1">
      <alignment vertical="center"/>
    </xf>
  </cellXfs>
  <cellStyles count="7">
    <cellStyle name="ハイパーリンク" xfId="3" builtinId="8"/>
    <cellStyle name="桁区切り" xfId="6" builtinId="6"/>
    <cellStyle name="桁区切り 2" xfId="2"/>
    <cellStyle name="標準" xfId="0" builtinId="0"/>
    <cellStyle name="標準 2" xfId="1"/>
    <cellStyle name="標準_ERX間接費計算シート" xfId="5"/>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0</xdr:col>
      <xdr:colOff>2914650</xdr:colOff>
      <xdr:row>25</xdr:row>
      <xdr:rowOff>142875</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305300"/>
          <a:ext cx="2914650"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3352800</xdr:colOff>
      <xdr:row>10</xdr:row>
      <xdr:rowOff>9525</xdr:rowOff>
    </xdr:from>
    <xdr:to>
      <xdr:col>4</xdr:col>
      <xdr:colOff>495300</xdr:colOff>
      <xdr:row>34</xdr:row>
      <xdr:rowOff>0</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52800" y="4314825"/>
          <a:ext cx="6229350" cy="410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62958</xdr:colOff>
      <xdr:row>14</xdr:row>
      <xdr:rowOff>115955</xdr:rowOff>
    </xdr:from>
    <xdr:to>
      <xdr:col>13</xdr:col>
      <xdr:colOff>197125</xdr:colOff>
      <xdr:row>33</xdr:row>
      <xdr:rowOff>158611</xdr:rowOff>
    </xdr:to>
    <xdr:pic>
      <xdr:nvPicPr>
        <xdr:cNvPr id="3" name="図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23393" y="2551042"/>
          <a:ext cx="4101537" cy="3347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21336;&#20385;&#34920;/WS200600_1.xl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9"/>
  <sheetViews>
    <sheetView workbookViewId="0">
      <selection activeCell="E8" sqref="E8"/>
    </sheetView>
  </sheetViews>
  <sheetFormatPr defaultRowHeight="13.5" x14ac:dyDescent="0.15"/>
  <cols>
    <col min="1" max="1" width="92.25" style="11" customWidth="1"/>
    <col min="2" max="16384" width="9" style="11"/>
  </cols>
  <sheetData>
    <row r="2" spans="1:1" x14ac:dyDescent="0.15">
      <c r="A2" s="12">
        <v>41760</v>
      </c>
    </row>
    <row r="3" spans="1:1" x14ac:dyDescent="0.15">
      <c r="A3" s="11" t="s">
        <v>57</v>
      </c>
    </row>
    <row r="5" spans="1:1" ht="102.75" customHeight="1" x14ac:dyDescent="0.15">
      <c r="A5" s="98" t="s">
        <v>167</v>
      </c>
    </row>
    <row r="6" spans="1:1" ht="62.25" customHeight="1" x14ac:dyDescent="0.15">
      <c r="A6" s="99" t="s">
        <v>58</v>
      </c>
    </row>
    <row r="7" spans="1:1" ht="15.75" customHeight="1" x14ac:dyDescent="0.15">
      <c r="A7" s="11" t="s">
        <v>158</v>
      </c>
    </row>
    <row r="8" spans="1:1" ht="91.5" customHeight="1" x14ac:dyDescent="0.15">
      <c r="A8" s="98" t="s">
        <v>157</v>
      </c>
    </row>
    <row r="9" spans="1:1" ht="118.5" customHeight="1" x14ac:dyDescent="0.15">
      <c r="A9" s="98" t="s">
        <v>161</v>
      </c>
    </row>
  </sheetData>
  <phoneticPr fontId="2"/>
  <pageMargins left="0.7" right="0.7" top="0.75" bottom="0.75" header="0.3" footer="0.3"/>
  <pageSetup paperSize="9" orientation="portrait" copies="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tabSelected="1" view="pageBreakPreview" zoomScale="115" zoomScaleNormal="100" zoomScaleSheetLayoutView="115" workbookViewId="0">
      <selection activeCell="I4" sqref="I4"/>
    </sheetView>
  </sheetViews>
  <sheetFormatPr defaultRowHeight="13.5" x14ac:dyDescent="0.15"/>
  <cols>
    <col min="1" max="1" width="12" customWidth="1"/>
    <col min="2" max="2" width="16.375" customWidth="1"/>
    <col min="3" max="3" width="4.75" customWidth="1"/>
    <col min="4" max="4" width="6.875" customWidth="1"/>
    <col min="5" max="5" width="8.5" customWidth="1"/>
    <col min="7" max="7" width="25.125" customWidth="1"/>
    <col min="9" max="9" width="11.25" customWidth="1"/>
    <col min="10" max="10" width="8.375" customWidth="1"/>
  </cols>
  <sheetData>
    <row r="1" spans="1:13" x14ac:dyDescent="0.15">
      <c r="A1" t="s">
        <v>34</v>
      </c>
      <c r="I1" t="s">
        <v>39</v>
      </c>
    </row>
    <row r="2" spans="1:13" ht="17.25" x14ac:dyDescent="0.15">
      <c r="A2" s="9" t="s">
        <v>35</v>
      </c>
      <c r="I2" s="1" t="s">
        <v>168</v>
      </c>
      <c r="J2" s="180">
        <v>12</v>
      </c>
      <c r="K2" t="s">
        <v>169</v>
      </c>
    </row>
    <row r="3" spans="1:13" x14ac:dyDescent="0.15">
      <c r="A3" t="str">
        <f>CONCATENATE("（砂質土で深度1.5m程度より浅い場合，",I3,"箇所/日）")</f>
        <v>（砂質土で深度1.5m程度より浅い場合，7.2箇所/日）</v>
      </c>
      <c r="F3" t="str">
        <f>+I4</f>
        <v>普通地</v>
      </c>
      <c r="I3" s="183">
        <f>+J2*J4</f>
        <v>7.1999999999999993</v>
      </c>
      <c r="J3" s="1" t="s">
        <v>40</v>
      </c>
      <c r="K3" t="s">
        <v>170</v>
      </c>
    </row>
    <row r="4" spans="1:13" x14ac:dyDescent="0.15">
      <c r="A4" s="1" t="s">
        <v>0</v>
      </c>
      <c r="B4" s="1" t="s">
        <v>1</v>
      </c>
      <c r="C4" s="1" t="s">
        <v>2</v>
      </c>
      <c r="D4" s="1" t="s">
        <v>3</v>
      </c>
      <c r="E4" s="1" t="s">
        <v>21</v>
      </c>
      <c r="F4" s="1" t="s">
        <v>22</v>
      </c>
      <c r="G4" s="1" t="s">
        <v>4</v>
      </c>
      <c r="I4" s="8" t="s">
        <v>175</v>
      </c>
      <c r="J4" s="182">
        <f>+VLOOKUP(I4,$I$15:$J$18,2,FALSE)</f>
        <v>0.6</v>
      </c>
    </row>
    <row r="5" spans="1:13" x14ac:dyDescent="0.15">
      <c r="A5" s="1" t="s">
        <v>5</v>
      </c>
      <c r="B5" s="1" t="s">
        <v>6</v>
      </c>
      <c r="C5" s="182" t="s">
        <v>16</v>
      </c>
      <c r="D5" s="3">
        <f>ROUND(0.33/I3,2)</f>
        <v>0.05</v>
      </c>
      <c r="E5" s="2">
        <v>37400</v>
      </c>
      <c r="F5" s="4">
        <f t="shared" ref="F5:F11" si="0">E5*D5</f>
        <v>1870</v>
      </c>
      <c r="G5" s="1" t="s">
        <v>27</v>
      </c>
    </row>
    <row r="6" spans="1:13" x14ac:dyDescent="0.15">
      <c r="A6" s="1"/>
      <c r="B6" s="1" t="s">
        <v>7</v>
      </c>
      <c r="C6" s="182" t="s">
        <v>16</v>
      </c>
      <c r="D6" s="3">
        <f>ROUND(1/I3,2)</f>
        <v>0.14000000000000001</v>
      </c>
      <c r="E6" s="2">
        <v>31300</v>
      </c>
      <c r="F6" s="4">
        <f t="shared" si="0"/>
        <v>4382</v>
      </c>
      <c r="G6" s="1"/>
    </row>
    <row r="7" spans="1:13" x14ac:dyDescent="0.15">
      <c r="A7" s="1"/>
      <c r="B7" s="1" t="s">
        <v>8</v>
      </c>
      <c r="C7" s="182" t="s">
        <v>16</v>
      </c>
      <c r="D7" s="3">
        <f>ROUND(1/I3,2)</f>
        <v>0.14000000000000001</v>
      </c>
      <c r="E7" s="2">
        <v>22400</v>
      </c>
      <c r="F7" s="4">
        <f t="shared" si="0"/>
        <v>3136.0000000000005</v>
      </c>
      <c r="G7" s="1"/>
    </row>
    <row r="8" spans="1:13" x14ac:dyDescent="0.15">
      <c r="A8" s="1"/>
      <c r="B8" s="1" t="s">
        <v>9</v>
      </c>
      <c r="C8" s="182" t="s">
        <v>16</v>
      </c>
      <c r="D8" s="3">
        <f>ROUND(1/I3,2)</f>
        <v>0.14000000000000001</v>
      </c>
      <c r="E8" s="2">
        <v>16200</v>
      </c>
      <c r="F8" s="4">
        <f t="shared" si="0"/>
        <v>2268</v>
      </c>
      <c r="G8" s="1"/>
      <c r="I8" t="s">
        <v>29</v>
      </c>
      <c r="K8" t="s">
        <v>15</v>
      </c>
    </row>
    <row r="9" spans="1:13" x14ac:dyDescent="0.15">
      <c r="A9" s="1" t="s">
        <v>15</v>
      </c>
      <c r="B9" s="1" t="s">
        <v>10</v>
      </c>
      <c r="C9" s="182" t="s">
        <v>17</v>
      </c>
      <c r="D9" s="3">
        <f>ROUND(0.2/I3,2)</f>
        <v>0.03</v>
      </c>
      <c r="E9" s="7">
        <f>+$K$9</f>
        <v>5000</v>
      </c>
      <c r="F9" s="4">
        <f t="shared" si="0"/>
        <v>150</v>
      </c>
      <c r="G9" s="1"/>
      <c r="I9" s="1" t="s">
        <v>10</v>
      </c>
      <c r="J9" s="182" t="s">
        <v>17</v>
      </c>
      <c r="K9" s="6">
        <v>5000</v>
      </c>
    </row>
    <row r="10" spans="1:13" x14ac:dyDescent="0.15">
      <c r="A10" s="1"/>
      <c r="B10" s="1" t="s">
        <v>32</v>
      </c>
      <c r="C10" s="182" t="s">
        <v>17</v>
      </c>
      <c r="D10" s="3">
        <f>ROUND(0.2/I3,2)</f>
        <v>0.03</v>
      </c>
      <c r="E10" s="7">
        <f>+$K$10</f>
        <v>10000</v>
      </c>
      <c r="F10" s="4">
        <f t="shared" si="0"/>
        <v>300</v>
      </c>
      <c r="G10" s="1"/>
      <c r="I10" s="1" t="s">
        <v>31</v>
      </c>
      <c r="J10" s="182" t="s">
        <v>17</v>
      </c>
      <c r="K10" s="6">
        <v>10000</v>
      </c>
    </row>
    <row r="11" spans="1:13" x14ac:dyDescent="0.15">
      <c r="A11" s="1"/>
      <c r="B11" s="1" t="s">
        <v>11</v>
      </c>
      <c r="C11" s="182" t="s">
        <v>18</v>
      </c>
      <c r="D11" s="3">
        <f>ROUND(0.4/I3,2)</f>
        <v>0.06</v>
      </c>
      <c r="E11" s="7">
        <f>+$K$11</f>
        <v>4000</v>
      </c>
      <c r="F11" s="4">
        <f t="shared" si="0"/>
        <v>240</v>
      </c>
      <c r="G11" s="1"/>
      <c r="I11" s="1" t="s">
        <v>11</v>
      </c>
      <c r="J11" s="182" t="s">
        <v>18</v>
      </c>
      <c r="K11" s="6">
        <v>4000</v>
      </c>
    </row>
    <row r="12" spans="1:13" x14ac:dyDescent="0.15">
      <c r="A12" s="1"/>
      <c r="B12" s="1" t="s">
        <v>12</v>
      </c>
      <c r="C12" s="182" t="s">
        <v>19</v>
      </c>
      <c r="D12" s="5">
        <v>1</v>
      </c>
      <c r="E12" s="1"/>
      <c r="F12" s="4">
        <f>SUM(F9:F11)*0.05</f>
        <v>34.5</v>
      </c>
      <c r="G12" s="1" t="s">
        <v>25</v>
      </c>
      <c r="I12" s="1" t="s">
        <v>14</v>
      </c>
      <c r="J12" s="182" t="s">
        <v>20</v>
      </c>
      <c r="K12" s="6">
        <v>700</v>
      </c>
    </row>
    <row r="13" spans="1:13" x14ac:dyDescent="0.15">
      <c r="A13" s="1" t="s">
        <v>14</v>
      </c>
      <c r="B13" s="1" t="s">
        <v>13</v>
      </c>
      <c r="C13" s="182" t="s">
        <v>20</v>
      </c>
      <c r="D13" s="3">
        <f>ROUND(1/I3,2)</f>
        <v>0.14000000000000001</v>
      </c>
      <c r="E13" s="2">
        <f>+$K$12</f>
        <v>700</v>
      </c>
      <c r="F13" s="4">
        <f>E13*D13</f>
        <v>98.000000000000014</v>
      </c>
      <c r="G13" s="1"/>
    </row>
    <row r="14" spans="1:13" x14ac:dyDescent="0.15">
      <c r="A14" s="1"/>
      <c r="B14" s="1"/>
      <c r="C14" s="1"/>
      <c r="D14" s="5"/>
      <c r="E14" s="5" t="s">
        <v>26</v>
      </c>
      <c r="F14" s="4">
        <f>SUM(F5:F13)</f>
        <v>12478.5</v>
      </c>
      <c r="G14" s="1" t="s">
        <v>160</v>
      </c>
      <c r="I14" t="s">
        <v>162</v>
      </c>
    </row>
    <row r="15" spans="1:13" x14ac:dyDescent="0.15">
      <c r="A15" t="s">
        <v>33</v>
      </c>
      <c r="F15" s="100">
        <f>+F14*I3</f>
        <v>89845.2</v>
      </c>
      <c r="G15" t="s">
        <v>159</v>
      </c>
      <c r="I15" s="1" t="s">
        <v>163</v>
      </c>
      <c r="J15" s="185">
        <v>1</v>
      </c>
      <c r="K15" s="181" t="s">
        <v>173</v>
      </c>
      <c r="L15" s="181"/>
      <c r="M15" s="181"/>
    </row>
    <row r="16" spans="1:13" x14ac:dyDescent="0.15">
      <c r="A16" t="s">
        <v>44</v>
      </c>
      <c r="I16" s="1" t="s">
        <v>175</v>
      </c>
      <c r="J16" s="180">
        <v>0.6</v>
      </c>
      <c r="K16" s="181" t="s">
        <v>174</v>
      </c>
      <c r="L16" s="181"/>
      <c r="M16" s="181"/>
    </row>
    <row r="17" spans="1:13" x14ac:dyDescent="0.15">
      <c r="A17" t="s">
        <v>45</v>
      </c>
      <c r="I17" s="1" t="s">
        <v>172</v>
      </c>
      <c r="J17" s="180">
        <v>0.3</v>
      </c>
      <c r="K17" s="181" t="s">
        <v>165</v>
      </c>
      <c r="L17" s="181"/>
      <c r="M17" s="181"/>
    </row>
    <row r="18" spans="1:13" x14ac:dyDescent="0.15">
      <c r="A18" t="s">
        <v>46</v>
      </c>
      <c r="I18" s="186" t="s">
        <v>164</v>
      </c>
      <c r="J18" s="180">
        <v>0.2</v>
      </c>
      <c r="K18" s="187" t="s">
        <v>166</v>
      </c>
      <c r="L18" s="188"/>
      <c r="M18" s="189"/>
    </row>
    <row r="19" spans="1:13" x14ac:dyDescent="0.15">
      <c r="A19" t="s">
        <v>47</v>
      </c>
    </row>
    <row r="20" spans="1:13" x14ac:dyDescent="0.15">
      <c r="A20" t="s">
        <v>48</v>
      </c>
    </row>
    <row r="21" spans="1:13" x14ac:dyDescent="0.15">
      <c r="A21" t="s">
        <v>49</v>
      </c>
      <c r="K21" t="s">
        <v>51</v>
      </c>
    </row>
    <row r="22" spans="1:13" x14ac:dyDescent="0.15">
      <c r="A22" t="s">
        <v>50</v>
      </c>
    </row>
    <row r="23" spans="1:13" x14ac:dyDescent="0.15">
      <c r="I23" t="s">
        <v>39</v>
      </c>
    </row>
    <row r="24" spans="1:13" ht="17.25" x14ac:dyDescent="0.15">
      <c r="A24" s="9" t="s">
        <v>36</v>
      </c>
      <c r="I24" s="1" t="s">
        <v>168</v>
      </c>
      <c r="J24" s="180">
        <v>60</v>
      </c>
      <c r="K24" t="s">
        <v>171</v>
      </c>
    </row>
    <row r="25" spans="1:13" x14ac:dyDescent="0.15">
      <c r="A25" t="str">
        <f>CONCATENATE("（深度1.5m程度より浅い場合，",I25,"箇所/日）")</f>
        <v>（深度1.5m程度より浅い場合，36箇所/日）</v>
      </c>
      <c r="F25" t="str">
        <f>+I26</f>
        <v>普通地</v>
      </c>
      <c r="I25" s="184">
        <f>+J24*J26</f>
        <v>36</v>
      </c>
      <c r="J25" s="1" t="s">
        <v>40</v>
      </c>
      <c r="K25" t="s">
        <v>170</v>
      </c>
    </row>
    <row r="26" spans="1:13" x14ac:dyDescent="0.15">
      <c r="A26" s="1" t="s">
        <v>0</v>
      </c>
      <c r="B26" s="1" t="s">
        <v>1</v>
      </c>
      <c r="C26" s="1" t="s">
        <v>2</v>
      </c>
      <c r="D26" s="1" t="s">
        <v>3</v>
      </c>
      <c r="E26" s="1" t="s">
        <v>21</v>
      </c>
      <c r="F26" s="1" t="s">
        <v>22</v>
      </c>
      <c r="G26" s="1" t="s">
        <v>4</v>
      </c>
      <c r="I26" s="8" t="s">
        <v>175</v>
      </c>
      <c r="J26" s="182">
        <f>+VLOOKUP(I26,$I$15:$J$18,2,FALSE)</f>
        <v>0.6</v>
      </c>
    </row>
    <row r="27" spans="1:13" x14ac:dyDescent="0.15">
      <c r="A27" s="1" t="s">
        <v>5</v>
      </c>
      <c r="B27" s="1" t="s">
        <v>6</v>
      </c>
      <c r="C27" s="182" t="s">
        <v>16</v>
      </c>
      <c r="D27" s="10">
        <f>ROUND(0.33/I25,3)</f>
        <v>8.9999999999999993E-3</v>
      </c>
      <c r="E27" s="2">
        <v>35600</v>
      </c>
      <c r="F27" s="4">
        <f t="shared" ref="F27:F32" si="1">E27*D27</f>
        <v>320.39999999999998</v>
      </c>
      <c r="G27" s="1" t="s">
        <v>27</v>
      </c>
    </row>
    <row r="28" spans="1:13" x14ac:dyDescent="0.15">
      <c r="A28" s="1"/>
      <c r="B28" s="1" t="s">
        <v>7</v>
      </c>
      <c r="C28" s="182" t="s">
        <v>16</v>
      </c>
      <c r="D28" s="10">
        <f>ROUND(1/I25,3)</f>
        <v>2.8000000000000001E-2</v>
      </c>
      <c r="E28" s="2">
        <v>29900</v>
      </c>
      <c r="F28" s="4">
        <f t="shared" si="1"/>
        <v>837.2</v>
      </c>
      <c r="G28" s="1"/>
    </row>
    <row r="29" spans="1:13" x14ac:dyDescent="0.15">
      <c r="A29" s="1"/>
      <c r="B29" s="1" t="s">
        <v>8</v>
      </c>
      <c r="C29" s="182" t="s">
        <v>16</v>
      </c>
      <c r="D29" s="10">
        <f>ROUND(1/I25,3)</f>
        <v>2.8000000000000001E-2</v>
      </c>
      <c r="E29" s="2">
        <v>22400</v>
      </c>
      <c r="F29" s="4">
        <f t="shared" si="1"/>
        <v>627.20000000000005</v>
      </c>
      <c r="G29" s="1"/>
    </row>
    <row r="30" spans="1:13" x14ac:dyDescent="0.15">
      <c r="A30" s="1"/>
      <c r="B30" s="1" t="s">
        <v>9</v>
      </c>
      <c r="C30" s="182" t="s">
        <v>16</v>
      </c>
      <c r="D30" s="10">
        <f>ROUND(1/I25,3)</f>
        <v>2.8000000000000001E-2</v>
      </c>
      <c r="E30" s="2">
        <v>16200</v>
      </c>
      <c r="F30" s="4">
        <f t="shared" si="1"/>
        <v>453.6</v>
      </c>
      <c r="G30" s="1"/>
    </row>
    <row r="31" spans="1:13" x14ac:dyDescent="0.15">
      <c r="A31" s="1" t="s">
        <v>15</v>
      </c>
      <c r="B31" s="1" t="s">
        <v>10</v>
      </c>
      <c r="C31" s="182" t="s">
        <v>17</v>
      </c>
      <c r="D31" s="10">
        <f>ROUNDUP(0.2/I25,3)</f>
        <v>6.0000000000000001E-3</v>
      </c>
      <c r="E31" s="7">
        <f>+$K$9</f>
        <v>5000</v>
      </c>
      <c r="F31" s="4">
        <f t="shared" si="1"/>
        <v>30</v>
      </c>
      <c r="G31" s="1"/>
    </row>
    <row r="32" spans="1:13" x14ac:dyDescent="0.15">
      <c r="A32" s="1"/>
      <c r="B32" s="1" t="s">
        <v>11</v>
      </c>
      <c r="C32" s="182" t="s">
        <v>18</v>
      </c>
      <c r="D32" s="10">
        <f>ROUNDUP(0.2/I25,3)</f>
        <v>6.0000000000000001E-3</v>
      </c>
      <c r="E32" s="7">
        <f>+$K$11</f>
        <v>4000</v>
      </c>
      <c r="F32" s="4">
        <f t="shared" si="1"/>
        <v>24</v>
      </c>
      <c r="G32" s="1"/>
    </row>
    <row r="33" spans="1:11" x14ac:dyDescent="0.15">
      <c r="A33" s="1"/>
      <c r="B33" s="1" t="s">
        <v>12</v>
      </c>
      <c r="C33" s="182" t="s">
        <v>19</v>
      </c>
      <c r="D33" s="5">
        <v>1</v>
      </c>
      <c r="E33" s="1"/>
      <c r="F33" s="4">
        <f>SUM(F31:F32)*0.05</f>
        <v>2.7</v>
      </c>
      <c r="G33" s="1" t="s">
        <v>25</v>
      </c>
    </row>
    <row r="34" spans="1:11" x14ac:dyDescent="0.15">
      <c r="A34" s="1" t="s">
        <v>14</v>
      </c>
      <c r="B34" s="1" t="s">
        <v>13</v>
      </c>
      <c r="C34" s="182" t="s">
        <v>20</v>
      </c>
      <c r="D34" s="10">
        <f>ROUND(1/I25,3)</f>
        <v>2.8000000000000001E-2</v>
      </c>
      <c r="E34" s="2">
        <f>+$K$12</f>
        <v>700</v>
      </c>
      <c r="F34" s="4">
        <f>E34*D34</f>
        <v>19.600000000000001</v>
      </c>
      <c r="G34" s="1"/>
    </row>
    <row r="35" spans="1:11" x14ac:dyDescent="0.15">
      <c r="A35" s="1"/>
      <c r="B35" s="1"/>
      <c r="C35" s="1"/>
      <c r="D35" s="5"/>
      <c r="E35" s="5" t="s">
        <v>26</v>
      </c>
      <c r="F35" s="4">
        <f>SUM(F27:F34)</f>
        <v>2314.6999999999998</v>
      </c>
      <c r="G35" s="1"/>
    </row>
    <row r="36" spans="1:11" x14ac:dyDescent="0.15">
      <c r="A36" t="s">
        <v>33</v>
      </c>
    </row>
    <row r="37" spans="1:11" x14ac:dyDescent="0.15">
      <c r="A37" t="s">
        <v>37</v>
      </c>
    </row>
    <row r="38" spans="1:11" x14ac:dyDescent="0.15">
      <c r="A38" t="s">
        <v>42</v>
      </c>
    </row>
    <row r="40" spans="1:11" ht="17.25" x14ac:dyDescent="0.15">
      <c r="A40" s="9" t="s">
        <v>38</v>
      </c>
      <c r="I40" t="s">
        <v>39</v>
      </c>
    </row>
    <row r="41" spans="1:11" x14ac:dyDescent="0.15">
      <c r="A41" t="str">
        <f>CONCATENATE("（深度1.5m程度の場合，",I41,"箇所/日）")</f>
        <v>（深度1.5m程度の場合，24箇所/日）</v>
      </c>
      <c r="I41" s="8">
        <v>24</v>
      </c>
      <c r="J41" s="1" t="s">
        <v>40</v>
      </c>
      <c r="K41" t="s">
        <v>52</v>
      </c>
    </row>
    <row r="42" spans="1:11" x14ac:dyDescent="0.15">
      <c r="A42" s="1" t="s">
        <v>0</v>
      </c>
      <c r="B42" s="1" t="s">
        <v>1</v>
      </c>
      <c r="C42" s="1" t="s">
        <v>2</v>
      </c>
      <c r="D42" s="1" t="s">
        <v>3</v>
      </c>
      <c r="E42" s="1" t="s">
        <v>21</v>
      </c>
      <c r="F42" s="1" t="s">
        <v>22</v>
      </c>
      <c r="G42" s="1" t="s">
        <v>4</v>
      </c>
    </row>
    <row r="43" spans="1:11" x14ac:dyDescent="0.15">
      <c r="A43" s="1" t="s">
        <v>5</v>
      </c>
      <c r="B43" s="1" t="s">
        <v>6</v>
      </c>
      <c r="C43" s="1" t="s">
        <v>16</v>
      </c>
      <c r="D43" s="3">
        <f>ROUND(0.33/I41,2)</f>
        <v>0.01</v>
      </c>
      <c r="E43" s="2">
        <v>35600</v>
      </c>
      <c r="F43" s="4">
        <f t="shared" ref="F43:F48" si="2">E43*D43</f>
        <v>356</v>
      </c>
      <c r="G43" s="1" t="s">
        <v>27</v>
      </c>
    </row>
    <row r="44" spans="1:11" x14ac:dyDescent="0.15">
      <c r="A44" s="1"/>
      <c r="B44" s="1" t="s">
        <v>7</v>
      </c>
      <c r="C44" s="1" t="s">
        <v>16</v>
      </c>
      <c r="D44" s="3">
        <f>ROUND(1/I41,2)</f>
        <v>0.04</v>
      </c>
      <c r="E44" s="2">
        <v>29900</v>
      </c>
      <c r="F44" s="4">
        <f t="shared" si="2"/>
        <v>1196</v>
      </c>
      <c r="G44" s="1"/>
    </row>
    <row r="45" spans="1:11" x14ac:dyDescent="0.15">
      <c r="A45" s="1"/>
      <c r="B45" s="1" t="s">
        <v>8</v>
      </c>
      <c r="C45" s="1" t="s">
        <v>16</v>
      </c>
      <c r="D45" s="3">
        <f>ROUND(1/I41,2)</f>
        <v>0.04</v>
      </c>
      <c r="E45" s="2">
        <v>22400</v>
      </c>
      <c r="F45" s="4">
        <f t="shared" si="2"/>
        <v>896</v>
      </c>
      <c r="G45" s="1"/>
    </row>
    <row r="46" spans="1:11" x14ac:dyDescent="0.15">
      <c r="A46" s="1"/>
      <c r="B46" s="1" t="s">
        <v>9</v>
      </c>
      <c r="C46" s="1" t="s">
        <v>16</v>
      </c>
      <c r="D46" s="3">
        <f>ROUND(1/I41,2)</f>
        <v>0.04</v>
      </c>
      <c r="E46" s="2">
        <v>16200</v>
      </c>
      <c r="F46" s="4">
        <f t="shared" si="2"/>
        <v>648</v>
      </c>
      <c r="G46" s="1"/>
    </row>
    <row r="47" spans="1:11" x14ac:dyDescent="0.15">
      <c r="A47" s="1" t="s">
        <v>15</v>
      </c>
      <c r="B47" s="1" t="s">
        <v>10</v>
      </c>
      <c r="C47" s="1" t="s">
        <v>17</v>
      </c>
      <c r="D47" s="3">
        <f>ROUND(0.2/I41,2)</f>
        <v>0.01</v>
      </c>
      <c r="E47" s="7">
        <f>+$K$9</f>
        <v>5000</v>
      </c>
      <c r="F47" s="4">
        <f t="shared" si="2"/>
        <v>50</v>
      </c>
      <c r="G47" s="1"/>
    </row>
    <row r="48" spans="1:11" x14ac:dyDescent="0.15">
      <c r="A48" s="1"/>
      <c r="B48" s="1" t="s">
        <v>11</v>
      </c>
      <c r="C48" s="1" t="s">
        <v>18</v>
      </c>
      <c r="D48" s="3">
        <f>ROUND(0.2/I41,2)</f>
        <v>0.01</v>
      </c>
      <c r="E48" s="7">
        <f>+$K$11</f>
        <v>4000</v>
      </c>
      <c r="F48" s="4">
        <f t="shared" si="2"/>
        <v>40</v>
      </c>
      <c r="G48" s="1"/>
    </row>
    <row r="49" spans="1:7" x14ac:dyDescent="0.15">
      <c r="A49" s="1"/>
      <c r="B49" s="1" t="s">
        <v>12</v>
      </c>
      <c r="C49" s="1" t="s">
        <v>19</v>
      </c>
      <c r="D49" s="5">
        <v>1</v>
      </c>
      <c r="E49" s="1"/>
      <c r="F49" s="4">
        <f>SUM(F47:F48)*0.05</f>
        <v>4.5</v>
      </c>
      <c r="G49" s="1" t="s">
        <v>25</v>
      </c>
    </row>
    <row r="50" spans="1:7" x14ac:dyDescent="0.15">
      <c r="A50" s="1" t="s">
        <v>14</v>
      </c>
      <c r="B50" s="1" t="s">
        <v>13</v>
      </c>
      <c r="C50" s="1" t="s">
        <v>20</v>
      </c>
      <c r="D50" s="3">
        <f>ROUND(1/I41,2)</f>
        <v>0.04</v>
      </c>
      <c r="E50" s="2">
        <f>+$K$12</f>
        <v>700</v>
      </c>
      <c r="F50" s="4">
        <f>E50*D50</f>
        <v>28</v>
      </c>
      <c r="G50" s="1"/>
    </row>
    <row r="51" spans="1:7" x14ac:dyDescent="0.15">
      <c r="A51" s="1"/>
      <c r="B51" s="1"/>
      <c r="C51" s="1"/>
      <c r="D51" s="5"/>
      <c r="E51" s="5" t="s">
        <v>26</v>
      </c>
      <c r="F51" s="4">
        <f>SUM(F43:F50)</f>
        <v>3218.5</v>
      </c>
      <c r="G51" s="1"/>
    </row>
    <row r="52" spans="1:7" x14ac:dyDescent="0.15">
      <c r="A52" t="s">
        <v>33</v>
      </c>
    </row>
    <row r="53" spans="1:7" x14ac:dyDescent="0.15">
      <c r="A53" t="s">
        <v>53</v>
      </c>
    </row>
    <row r="54" spans="1:7" x14ac:dyDescent="0.15">
      <c r="A54" t="s">
        <v>41</v>
      </c>
    </row>
    <row r="55" spans="1:7" x14ac:dyDescent="0.15">
      <c r="A55" t="s">
        <v>43</v>
      </c>
    </row>
  </sheetData>
  <mergeCells count="4">
    <mergeCell ref="K15:M15"/>
    <mergeCell ref="K16:M16"/>
    <mergeCell ref="K17:M17"/>
    <mergeCell ref="K18:M18"/>
  </mergeCells>
  <phoneticPr fontId="2"/>
  <dataValidations count="1">
    <dataValidation type="list" allowBlank="1" showInputMessage="1" showErrorMessage="1" sqref="I4 I26">
      <formula1>$I$15:$I$18</formula1>
    </dataValidation>
  </dataValidations>
  <pageMargins left="1.1023622047244095"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view="pageBreakPreview" zoomScale="115" zoomScaleNormal="100" zoomScaleSheetLayoutView="115" workbookViewId="0">
      <selection activeCell="Q27" sqref="Q27"/>
    </sheetView>
  </sheetViews>
  <sheetFormatPr defaultRowHeight="13.5" x14ac:dyDescent="0.15"/>
  <cols>
    <col min="1" max="1" width="12" customWidth="1"/>
    <col min="2" max="2" width="16.375" customWidth="1"/>
    <col min="3" max="3" width="4.75" customWidth="1"/>
    <col min="4" max="4" width="5.875" customWidth="1"/>
    <col min="5" max="5" width="8.5" customWidth="1"/>
    <col min="7" max="7" width="25.125" customWidth="1"/>
    <col min="9" max="9" width="11.25" customWidth="1"/>
    <col min="10" max="10" width="4.625" customWidth="1"/>
  </cols>
  <sheetData>
    <row r="1" spans="1:11" ht="17.25" x14ac:dyDescent="0.15">
      <c r="A1" s="9" t="s">
        <v>56</v>
      </c>
      <c r="G1" t="s">
        <v>28</v>
      </c>
      <c r="H1" t="s">
        <v>55</v>
      </c>
    </row>
    <row r="2" spans="1:11" x14ac:dyDescent="0.15">
      <c r="A2" t="s">
        <v>30</v>
      </c>
    </row>
    <row r="4" spans="1:11" x14ac:dyDescent="0.15">
      <c r="A4" t="s">
        <v>23</v>
      </c>
    </row>
    <row r="5" spans="1:11" x14ac:dyDescent="0.15">
      <c r="A5" s="1" t="s">
        <v>0</v>
      </c>
      <c r="B5" s="1" t="s">
        <v>1</v>
      </c>
      <c r="C5" s="1" t="s">
        <v>2</v>
      </c>
      <c r="D5" s="1" t="s">
        <v>3</v>
      </c>
      <c r="E5" s="1" t="s">
        <v>21</v>
      </c>
      <c r="F5" s="1" t="s">
        <v>22</v>
      </c>
      <c r="G5" s="1" t="s">
        <v>4</v>
      </c>
    </row>
    <row r="6" spans="1:11" x14ac:dyDescent="0.15">
      <c r="A6" s="1" t="s">
        <v>5</v>
      </c>
      <c r="B6" s="1" t="s">
        <v>6</v>
      </c>
      <c r="C6" s="1" t="s">
        <v>16</v>
      </c>
      <c r="D6" s="3">
        <v>0.17</v>
      </c>
      <c r="E6" s="2">
        <v>35600</v>
      </c>
      <c r="F6" s="4">
        <f t="shared" ref="F6:F11" si="0">E6*D6</f>
        <v>6052</v>
      </c>
      <c r="G6" s="1" t="s">
        <v>27</v>
      </c>
    </row>
    <row r="7" spans="1:11" x14ac:dyDescent="0.15">
      <c r="A7" s="1"/>
      <c r="B7" s="1" t="s">
        <v>7</v>
      </c>
      <c r="C7" s="1" t="s">
        <v>16</v>
      </c>
      <c r="D7" s="5">
        <v>0.5</v>
      </c>
      <c r="E7" s="2">
        <v>29900</v>
      </c>
      <c r="F7" s="4">
        <f t="shared" si="0"/>
        <v>14950</v>
      </c>
      <c r="G7" s="1"/>
    </row>
    <row r="8" spans="1:11" x14ac:dyDescent="0.15">
      <c r="A8" s="1"/>
      <c r="B8" s="1" t="s">
        <v>8</v>
      </c>
      <c r="C8" s="1" t="s">
        <v>16</v>
      </c>
      <c r="D8" s="5">
        <v>0.5</v>
      </c>
      <c r="E8" s="2">
        <v>22400</v>
      </c>
      <c r="F8" s="4">
        <f t="shared" si="0"/>
        <v>11200</v>
      </c>
      <c r="G8" s="1"/>
    </row>
    <row r="9" spans="1:11" x14ac:dyDescent="0.15">
      <c r="A9" s="1"/>
      <c r="B9" s="1" t="s">
        <v>9</v>
      </c>
      <c r="C9" s="1" t="s">
        <v>16</v>
      </c>
      <c r="D9" s="5">
        <v>0.5</v>
      </c>
      <c r="E9" s="2">
        <v>16200</v>
      </c>
      <c r="F9" s="4">
        <f t="shared" si="0"/>
        <v>8100</v>
      </c>
      <c r="G9" s="1"/>
      <c r="I9" t="s">
        <v>29</v>
      </c>
      <c r="K9" t="s">
        <v>15</v>
      </c>
    </row>
    <row r="10" spans="1:11" x14ac:dyDescent="0.15">
      <c r="A10" s="1" t="s">
        <v>15</v>
      </c>
      <c r="B10" s="1" t="s">
        <v>10</v>
      </c>
      <c r="C10" s="1" t="s">
        <v>17</v>
      </c>
      <c r="D10" s="5">
        <v>0.1</v>
      </c>
      <c r="E10" s="2">
        <f>+K10</f>
        <v>8500</v>
      </c>
      <c r="F10" s="4">
        <f t="shared" si="0"/>
        <v>850</v>
      </c>
      <c r="G10" s="1"/>
      <c r="I10" s="1" t="s">
        <v>10</v>
      </c>
      <c r="J10" s="1" t="s">
        <v>17</v>
      </c>
      <c r="K10" s="6">
        <v>8500</v>
      </c>
    </row>
    <row r="11" spans="1:11" x14ac:dyDescent="0.15">
      <c r="A11" s="1"/>
      <c r="B11" s="1" t="s">
        <v>11</v>
      </c>
      <c r="C11" s="1" t="s">
        <v>18</v>
      </c>
      <c r="D11" s="5">
        <v>0.2</v>
      </c>
      <c r="E11" s="2">
        <f>+K11</f>
        <v>8500</v>
      </c>
      <c r="F11" s="4">
        <f t="shared" si="0"/>
        <v>1700</v>
      </c>
      <c r="G11" s="1"/>
      <c r="I11" s="1" t="s">
        <v>11</v>
      </c>
      <c r="J11" s="1" t="s">
        <v>18</v>
      </c>
      <c r="K11" s="6">
        <v>8500</v>
      </c>
    </row>
    <row r="12" spans="1:11" x14ac:dyDescent="0.15">
      <c r="A12" s="1"/>
      <c r="B12" s="1" t="s">
        <v>12</v>
      </c>
      <c r="C12" s="1" t="s">
        <v>19</v>
      </c>
      <c r="D12" s="5">
        <v>1</v>
      </c>
      <c r="E12" s="1"/>
      <c r="F12" s="4">
        <f>SUM(F10:F11)*0.05</f>
        <v>127.5</v>
      </c>
      <c r="G12" s="1" t="s">
        <v>25</v>
      </c>
      <c r="I12" s="1" t="s">
        <v>14</v>
      </c>
      <c r="J12" s="1" t="s">
        <v>20</v>
      </c>
      <c r="K12" s="6">
        <f>ROUND(170000*0.004262,0)</f>
        <v>725</v>
      </c>
    </row>
    <row r="13" spans="1:11" x14ac:dyDescent="0.15">
      <c r="A13" s="1" t="s">
        <v>14</v>
      </c>
      <c r="B13" s="1" t="s">
        <v>13</v>
      </c>
      <c r="C13" s="1" t="s">
        <v>20</v>
      </c>
      <c r="D13" s="5">
        <v>0.5</v>
      </c>
      <c r="E13" s="2">
        <f>+K12</f>
        <v>725</v>
      </c>
      <c r="F13" s="4">
        <f>E13*D13</f>
        <v>362.5</v>
      </c>
      <c r="G13" s="1"/>
    </row>
    <row r="14" spans="1:11" x14ac:dyDescent="0.15">
      <c r="A14" s="1"/>
      <c r="B14" s="1"/>
      <c r="C14" s="1"/>
      <c r="D14" s="5"/>
      <c r="E14" s="5" t="s">
        <v>26</v>
      </c>
      <c r="F14" s="4">
        <f>SUM(F6:F13)</f>
        <v>43342</v>
      </c>
      <c r="G14" s="1"/>
      <c r="I14" t="s">
        <v>54</v>
      </c>
    </row>
    <row r="16" spans="1:11" x14ac:dyDescent="0.15">
      <c r="A16" t="s">
        <v>24</v>
      </c>
    </row>
    <row r="17" spans="1:7" x14ac:dyDescent="0.15">
      <c r="A17" s="1" t="s">
        <v>0</v>
      </c>
      <c r="B17" s="1" t="s">
        <v>1</v>
      </c>
      <c r="C17" s="1" t="s">
        <v>2</v>
      </c>
      <c r="D17" s="1" t="s">
        <v>3</v>
      </c>
      <c r="E17" s="1" t="s">
        <v>21</v>
      </c>
      <c r="F17" s="1" t="s">
        <v>22</v>
      </c>
      <c r="G17" s="1" t="s">
        <v>4</v>
      </c>
    </row>
    <row r="18" spans="1:7" x14ac:dyDescent="0.15">
      <c r="A18" s="1" t="s">
        <v>5</v>
      </c>
      <c r="B18" s="1" t="s">
        <v>6</v>
      </c>
      <c r="C18" s="1" t="s">
        <v>16</v>
      </c>
      <c r="D18" s="3">
        <v>0.33</v>
      </c>
      <c r="E18" s="2">
        <v>35600</v>
      </c>
      <c r="F18" s="4">
        <f t="shared" ref="F18:F23" si="1">E18*D18</f>
        <v>11748</v>
      </c>
      <c r="G18" s="1" t="s">
        <v>27</v>
      </c>
    </row>
    <row r="19" spans="1:7" x14ac:dyDescent="0.15">
      <c r="A19" s="1"/>
      <c r="B19" s="1" t="s">
        <v>7</v>
      </c>
      <c r="C19" s="1" t="s">
        <v>16</v>
      </c>
      <c r="D19" s="5">
        <v>1</v>
      </c>
      <c r="E19" s="2">
        <v>29900</v>
      </c>
      <c r="F19" s="4">
        <f t="shared" si="1"/>
        <v>29900</v>
      </c>
      <c r="G19" s="1"/>
    </row>
    <row r="20" spans="1:7" x14ac:dyDescent="0.15">
      <c r="A20" s="1"/>
      <c r="B20" s="1" t="s">
        <v>8</v>
      </c>
      <c r="C20" s="1" t="s">
        <v>16</v>
      </c>
      <c r="D20" s="5">
        <v>1</v>
      </c>
      <c r="E20" s="2">
        <v>22400</v>
      </c>
      <c r="F20" s="4">
        <f t="shared" si="1"/>
        <v>22400</v>
      </c>
      <c r="G20" s="1"/>
    </row>
    <row r="21" spans="1:7" x14ac:dyDescent="0.15">
      <c r="A21" s="1"/>
      <c r="B21" s="1" t="s">
        <v>9</v>
      </c>
      <c r="C21" s="1" t="s">
        <v>16</v>
      </c>
      <c r="D21" s="5">
        <v>1</v>
      </c>
      <c r="E21" s="2">
        <v>16200</v>
      </c>
      <c r="F21" s="4">
        <f t="shared" si="1"/>
        <v>16200</v>
      </c>
      <c r="G21" s="1"/>
    </row>
    <row r="22" spans="1:7" x14ac:dyDescent="0.15">
      <c r="A22" s="1" t="s">
        <v>15</v>
      </c>
      <c r="B22" s="1" t="s">
        <v>10</v>
      </c>
      <c r="C22" s="1" t="s">
        <v>17</v>
      </c>
      <c r="D22" s="5">
        <v>0.2</v>
      </c>
      <c r="E22" s="2">
        <f>+K10</f>
        <v>8500</v>
      </c>
      <c r="F22" s="4">
        <f t="shared" si="1"/>
        <v>1700</v>
      </c>
      <c r="G22" s="1"/>
    </row>
    <row r="23" spans="1:7" x14ac:dyDescent="0.15">
      <c r="A23" s="1"/>
      <c r="B23" s="1" t="s">
        <v>11</v>
      </c>
      <c r="C23" s="1" t="s">
        <v>18</v>
      </c>
      <c r="D23" s="5">
        <v>0.4</v>
      </c>
      <c r="E23" s="2">
        <f>+K11</f>
        <v>8500</v>
      </c>
      <c r="F23" s="4">
        <f t="shared" si="1"/>
        <v>3400</v>
      </c>
      <c r="G23" s="1"/>
    </row>
    <row r="24" spans="1:7" x14ac:dyDescent="0.15">
      <c r="A24" s="1"/>
      <c r="B24" s="1" t="s">
        <v>12</v>
      </c>
      <c r="C24" s="1" t="s">
        <v>19</v>
      </c>
      <c r="D24" s="5">
        <v>1</v>
      </c>
      <c r="E24" s="1"/>
      <c r="F24" s="4">
        <f>SUM(F22:F23)*0.05</f>
        <v>255</v>
      </c>
      <c r="G24" s="1" t="s">
        <v>25</v>
      </c>
    </row>
    <row r="25" spans="1:7" x14ac:dyDescent="0.15">
      <c r="A25" s="1" t="s">
        <v>14</v>
      </c>
      <c r="B25" s="1" t="s">
        <v>13</v>
      </c>
      <c r="C25" s="1" t="s">
        <v>20</v>
      </c>
      <c r="D25" s="5">
        <v>1</v>
      </c>
      <c r="E25" s="2">
        <f>+K12</f>
        <v>725</v>
      </c>
      <c r="F25" s="4">
        <f>E25*D25</f>
        <v>725</v>
      </c>
      <c r="G25" s="1"/>
    </row>
    <row r="26" spans="1:7" x14ac:dyDescent="0.15">
      <c r="A26" s="1"/>
      <c r="B26" s="1"/>
      <c r="C26" s="1"/>
      <c r="D26" s="1"/>
      <c r="E26" s="5" t="s">
        <v>26</v>
      </c>
      <c r="F26" s="4">
        <f>SUM(F18:F25)</f>
        <v>86328</v>
      </c>
      <c r="G26" s="1"/>
    </row>
  </sheetData>
  <phoneticPr fontId="2"/>
  <pageMargins left="1.1023622047244095"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zoomScaleNormal="100" workbookViewId="0">
      <selection activeCell="K32" sqref="K32"/>
    </sheetView>
  </sheetViews>
  <sheetFormatPr defaultRowHeight="11.25" x14ac:dyDescent="0.15"/>
  <cols>
    <col min="1" max="5" width="1.625" style="13" customWidth="1"/>
    <col min="6" max="7" width="18.75" style="13" customWidth="1"/>
    <col min="8" max="8" width="8.5" style="36" customWidth="1"/>
    <col min="9" max="9" width="6.75" style="37" customWidth="1"/>
    <col min="10" max="11" width="13.125" style="38" customWidth="1"/>
    <col min="12" max="12" width="9.125" style="38" customWidth="1"/>
    <col min="13" max="13" width="9.125" style="36" customWidth="1"/>
    <col min="14" max="256" width="9" style="13"/>
    <col min="257" max="261" width="1.625" style="13" customWidth="1"/>
    <col min="262" max="263" width="18.75" style="13" customWidth="1"/>
    <col min="264" max="264" width="8.5" style="13" customWidth="1"/>
    <col min="265" max="265" width="6.75" style="13" customWidth="1"/>
    <col min="266" max="267" width="13.125" style="13" customWidth="1"/>
    <col min="268" max="269" width="9.125" style="13" customWidth="1"/>
    <col min="270" max="512" width="9" style="13"/>
    <col min="513" max="517" width="1.625" style="13" customWidth="1"/>
    <col min="518" max="519" width="18.75" style="13" customWidth="1"/>
    <col min="520" max="520" width="8.5" style="13" customWidth="1"/>
    <col min="521" max="521" width="6.75" style="13" customWidth="1"/>
    <col min="522" max="523" width="13.125" style="13" customWidth="1"/>
    <col min="524" max="525" width="9.125" style="13" customWidth="1"/>
    <col min="526" max="768" width="9" style="13"/>
    <col min="769" max="773" width="1.625" style="13" customWidth="1"/>
    <col min="774" max="775" width="18.75" style="13" customWidth="1"/>
    <col min="776" max="776" width="8.5" style="13" customWidth="1"/>
    <col min="777" max="777" width="6.75" style="13" customWidth="1"/>
    <col min="778" max="779" width="13.125" style="13" customWidth="1"/>
    <col min="780" max="781" width="9.125" style="13" customWidth="1"/>
    <col min="782" max="1024" width="9" style="13"/>
    <col min="1025" max="1029" width="1.625" style="13" customWidth="1"/>
    <col min="1030" max="1031" width="18.75" style="13" customWidth="1"/>
    <col min="1032" max="1032" width="8.5" style="13" customWidth="1"/>
    <col min="1033" max="1033" width="6.75" style="13" customWidth="1"/>
    <col min="1034" max="1035" width="13.125" style="13" customWidth="1"/>
    <col min="1036" max="1037" width="9.125" style="13" customWidth="1"/>
    <col min="1038" max="1280" width="9" style="13"/>
    <col min="1281" max="1285" width="1.625" style="13" customWidth="1"/>
    <col min="1286" max="1287" width="18.75" style="13" customWidth="1"/>
    <col min="1288" max="1288" width="8.5" style="13" customWidth="1"/>
    <col min="1289" max="1289" width="6.75" style="13" customWidth="1"/>
    <col min="1290" max="1291" width="13.125" style="13" customWidth="1"/>
    <col min="1292" max="1293" width="9.125" style="13" customWidth="1"/>
    <col min="1294" max="1536" width="9" style="13"/>
    <col min="1537" max="1541" width="1.625" style="13" customWidth="1"/>
    <col min="1542" max="1543" width="18.75" style="13" customWidth="1"/>
    <col min="1544" max="1544" width="8.5" style="13" customWidth="1"/>
    <col min="1545" max="1545" width="6.75" style="13" customWidth="1"/>
    <col min="1546" max="1547" width="13.125" style="13" customWidth="1"/>
    <col min="1548" max="1549" width="9.125" style="13" customWidth="1"/>
    <col min="1550" max="1792" width="9" style="13"/>
    <col min="1793" max="1797" width="1.625" style="13" customWidth="1"/>
    <col min="1798" max="1799" width="18.75" style="13" customWidth="1"/>
    <col min="1800" max="1800" width="8.5" style="13" customWidth="1"/>
    <col min="1801" max="1801" width="6.75" style="13" customWidth="1"/>
    <col min="1802" max="1803" width="13.125" style="13" customWidth="1"/>
    <col min="1804" max="1805" width="9.125" style="13" customWidth="1"/>
    <col min="1806" max="2048" width="9" style="13"/>
    <col min="2049" max="2053" width="1.625" style="13" customWidth="1"/>
    <col min="2054" max="2055" width="18.75" style="13" customWidth="1"/>
    <col min="2056" max="2056" width="8.5" style="13" customWidth="1"/>
    <col min="2057" max="2057" width="6.75" style="13" customWidth="1"/>
    <col min="2058" max="2059" width="13.125" style="13" customWidth="1"/>
    <col min="2060" max="2061" width="9.125" style="13" customWidth="1"/>
    <col min="2062" max="2304" width="9" style="13"/>
    <col min="2305" max="2309" width="1.625" style="13" customWidth="1"/>
    <col min="2310" max="2311" width="18.75" style="13" customWidth="1"/>
    <col min="2312" max="2312" width="8.5" style="13" customWidth="1"/>
    <col min="2313" max="2313" width="6.75" style="13" customWidth="1"/>
    <col min="2314" max="2315" width="13.125" style="13" customWidth="1"/>
    <col min="2316" max="2317" width="9.125" style="13" customWidth="1"/>
    <col min="2318" max="2560" width="9" style="13"/>
    <col min="2561" max="2565" width="1.625" style="13" customWidth="1"/>
    <col min="2566" max="2567" width="18.75" style="13" customWidth="1"/>
    <col min="2568" max="2568" width="8.5" style="13" customWidth="1"/>
    <col min="2569" max="2569" width="6.75" style="13" customWidth="1"/>
    <col min="2570" max="2571" width="13.125" style="13" customWidth="1"/>
    <col min="2572" max="2573" width="9.125" style="13" customWidth="1"/>
    <col min="2574" max="2816" width="9" style="13"/>
    <col min="2817" max="2821" width="1.625" style="13" customWidth="1"/>
    <col min="2822" max="2823" width="18.75" style="13" customWidth="1"/>
    <col min="2824" max="2824" width="8.5" style="13" customWidth="1"/>
    <col min="2825" max="2825" width="6.75" style="13" customWidth="1"/>
    <col min="2826" max="2827" width="13.125" style="13" customWidth="1"/>
    <col min="2828" max="2829" width="9.125" style="13" customWidth="1"/>
    <col min="2830" max="3072" width="9" style="13"/>
    <col min="3073" max="3077" width="1.625" style="13" customWidth="1"/>
    <col min="3078" max="3079" width="18.75" style="13" customWidth="1"/>
    <col min="3080" max="3080" width="8.5" style="13" customWidth="1"/>
    <col min="3081" max="3081" width="6.75" style="13" customWidth="1"/>
    <col min="3082" max="3083" width="13.125" style="13" customWidth="1"/>
    <col min="3084" max="3085" width="9.125" style="13" customWidth="1"/>
    <col min="3086" max="3328" width="9" style="13"/>
    <col min="3329" max="3333" width="1.625" style="13" customWidth="1"/>
    <col min="3334" max="3335" width="18.75" style="13" customWidth="1"/>
    <col min="3336" max="3336" width="8.5" style="13" customWidth="1"/>
    <col min="3337" max="3337" width="6.75" style="13" customWidth="1"/>
    <col min="3338" max="3339" width="13.125" style="13" customWidth="1"/>
    <col min="3340" max="3341" width="9.125" style="13" customWidth="1"/>
    <col min="3342" max="3584" width="9" style="13"/>
    <col min="3585" max="3589" width="1.625" style="13" customWidth="1"/>
    <col min="3590" max="3591" width="18.75" style="13" customWidth="1"/>
    <col min="3592" max="3592" width="8.5" style="13" customWidth="1"/>
    <col min="3593" max="3593" width="6.75" style="13" customWidth="1"/>
    <col min="3594" max="3595" width="13.125" style="13" customWidth="1"/>
    <col min="3596" max="3597" width="9.125" style="13" customWidth="1"/>
    <col min="3598" max="3840" width="9" style="13"/>
    <col min="3841" max="3845" width="1.625" style="13" customWidth="1"/>
    <col min="3846" max="3847" width="18.75" style="13" customWidth="1"/>
    <col min="3848" max="3848" width="8.5" style="13" customWidth="1"/>
    <col min="3849" max="3849" width="6.75" style="13" customWidth="1"/>
    <col min="3850" max="3851" width="13.125" style="13" customWidth="1"/>
    <col min="3852" max="3853" width="9.125" style="13" customWidth="1"/>
    <col min="3854" max="4096" width="9" style="13"/>
    <col min="4097" max="4101" width="1.625" style="13" customWidth="1"/>
    <col min="4102" max="4103" width="18.75" style="13" customWidth="1"/>
    <col min="4104" max="4104" width="8.5" style="13" customWidth="1"/>
    <col min="4105" max="4105" width="6.75" style="13" customWidth="1"/>
    <col min="4106" max="4107" width="13.125" style="13" customWidth="1"/>
    <col min="4108" max="4109" width="9.125" style="13" customWidth="1"/>
    <col min="4110" max="4352" width="9" style="13"/>
    <col min="4353" max="4357" width="1.625" style="13" customWidth="1"/>
    <col min="4358" max="4359" width="18.75" style="13" customWidth="1"/>
    <col min="4360" max="4360" width="8.5" style="13" customWidth="1"/>
    <col min="4361" max="4361" width="6.75" style="13" customWidth="1"/>
    <col min="4362" max="4363" width="13.125" style="13" customWidth="1"/>
    <col min="4364" max="4365" width="9.125" style="13" customWidth="1"/>
    <col min="4366" max="4608" width="9" style="13"/>
    <col min="4609" max="4613" width="1.625" style="13" customWidth="1"/>
    <col min="4614" max="4615" width="18.75" style="13" customWidth="1"/>
    <col min="4616" max="4616" width="8.5" style="13" customWidth="1"/>
    <col min="4617" max="4617" width="6.75" style="13" customWidth="1"/>
    <col min="4618" max="4619" width="13.125" style="13" customWidth="1"/>
    <col min="4620" max="4621" width="9.125" style="13" customWidth="1"/>
    <col min="4622" max="4864" width="9" style="13"/>
    <col min="4865" max="4869" width="1.625" style="13" customWidth="1"/>
    <col min="4870" max="4871" width="18.75" style="13" customWidth="1"/>
    <col min="4872" max="4872" width="8.5" style="13" customWidth="1"/>
    <col min="4873" max="4873" width="6.75" style="13" customWidth="1"/>
    <col min="4874" max="4875" width="13.125" style="13" customWidth="1"/>
    <col min="4876" max="4877" width="9.125" style="13" customWidth="1"/>
    <col min="4878" max="5120" width="9" style="13"/>
    <col min="5121" max="5125" width="1.625" style="13" customWidth="1"/>
    <col min="5126" max="5127" width="18.75" style="13" customWidth="1"/>
    <col min="5128" max="5128" width="8.5" style="13" customWidth="1"/>
    <col min="5129" max="5129" width="6.75" style="13" customWidth="1"/>
    <col min="5130" max="5131" width="13.125" style="13" customWidth="1"/>
    <col min="5132" max="5133" width="9.125" style="13" customWidth="1"/>
    <col min="5134" max="5376" width="9" style="13"/>
    <col min="5377" max="5381" width="1.625" style="13" customWidth="1"/>
    <col min="5382" max="5383" width="18.75" style="13" customWidth="1"/>
    <col min="5384" max="5384" width="8.5" style="13" customWidth="1"/>
    <col min="5385" max="5385" width="6.75" style="13" customWidth="1"/>
    <col min="5386" max="5387" width="13.125" style="13" customWidth="1"/>
    <col min="5388" max="5389" width="9.125" style="13" customWidth="1"/>
    <col min="5390" max="5632" width="9" style="13"/>
    <col min="5633" max="5637" width="1.625" style="13" customWidth="1"/>
    <col min="5638" max="5639" width="18.75" style="13" customWidth="1"/>
    <col min="5640" max="5640" width="8.5" style="13" customWidth="1"/>
    <col min="5641" max="5641" width="6.75" style="13" customWidth="1"/>
    <col min="5642" max="5643" width="13.125" style="13" customWidth="1"/>
    <col min="5644" max="5645" width="9.125" style="13" customWidth="1"/>
    <col min="5646" max="5888" width="9" style="13"/>
    <col min="5889" max="5893" width="1.625" style="13" customWidth="1"/>
    <col min="5894" max="5895" width="18.75" style="13" customWidth="1"/>
    <col min="5896" max="5896" width="8.5" style="13" customWidth="1"/>
    <col min="5897" max="5897" width="6.75" style="13" customWidth="1"/>
    <col min="5898" max="5899" width="13.125" style="13" customWidth="1"/>
    <col min="5900" max="5901" width="9.125" style="13" customWidth="1"/>
    <col min="5902" max="6144" width="9" style="13"/>
    <col min="6145" max="6149" width="1.625" style="13" customWidth="1"/>
    <col min="6150" max="6151" width="18.75" style="13" customWidth="1"/>
    <col min="6152" max="6152" width="8.5" style="13" customWidth="1"/>
    <col min="6153" max="6153" width="6.75" style="13" customWidth="1"/>
    <col min="6154" max="6155" width="13.125" style="13" customWidth="1"/>
    <col min="6156" max="6157" width="9.125" style="13" customWidth="1"/>
    <col min="6158" max="6400" width="9" style="13"/>
    <col min="6401" max="6405" width="1.625" style="13" customWidth="1"/>
    <col min="6406" max="6407" width="18.75" style="13" customWidth="1"/>
    <col min="6408" max="6408" width="8.5" style="13" customWidth="1"/>
    <col min="6409" max="6409" width="6.75" style="13" customWidth="1"/>
    <col min="6410" max="6411" width="13.125" style="13" customWidth="1"/>
    <col min="6412" max="6413" width="9.125" style="13" customWidth="1"/>
    <col min="6414" max="6656" width="9" style="13"/>
    <col min="6657" max="6661" width="1.625" style="13" customWidth="1"/>
    <col min="6662" max="6663" width="18.75" style="13" customWidth="1"/>
    <col min="6664" max="6664" width="8.5" style="13" customWidth="1"/>
    <col min="6665" max="6665" width="6.75" style="13" customWidth="1"/>
    <col min="6666" max="6667" width="13.125" style="13" customWidth="1"/>
    <col min="6668" max="6669" width="9.125" style="13" customWidth="1"/>
    <col min="6670" max="6912" width="9" style="13"/>
    <col min="6913" max="6917" width="1.625" style="13" customWidth="1"/>
    <col min="6918" max="6919" width="18.75" style="13" customWidth="1"/>
    <col min="6920" max="6920" width="8.5" style="13" customWidth="1"/>
    <col min="6921" max="6921" width="6.75" style="13" customWidth="1"/>
    <col min="6922" max="6923" width="13.125" style="13" customWidth="1"/>
    <col min="6924" max="6925" width="9.125" style="13" customWidth="1"/>
    <col min="6926" max="7168" width="9" style="13"/>
    <col min="7169" max="7173" width="1.625" style="13" customWidth="1"/>
    <col min="7174" max="7175" width="18.75" style="13" customWidth="1"/>
    <col min="7176" max="7176" width="8.5" style="13" customWidth="1"/>
    <col min="7177" max="7177" width="6.75" style="13" customWidth="1"/>
    <col min="7178" max="7179" width="13.125" style="13" customWidth="1"/>
    <col min="7180" max="7181" width="9.125" style="13" customWidth="1"/>
    <col min="7182" max="7424" width="9" style="13"/>
    <col min="7425" max="7429" width="1.625" style="13" customWidth="1"/>
    <col min="7430" max="7431" width="18.75" style="13" customWidth="1"/>
    <col min="7432" max="7432" width="8.5" style="13" customWidth="1"/>
    <col min="7433" max="7433" width="6.75" style="13" customWidth="1"/>
    <col min="7434" max="7435" width="13.125" style="13" customWidth="1"/>
    <col min="7436" max="7437" width="9.125" style="13" customWidth="1"/>
    <col min="7438" max="7680" width="9" style="13"/>
    <col min="7681" max="7685" width="1.625" style="13" customWidth="1"/>
    <col min="7686" max="7687" width="18.75" style="13" customWidth="1"/>
    <col min="7688" max="7688" width="8.5" style="13" customWidth="1"/>
    <col min="7689" max="7689" width="6.75" style="13" customWidth="1"/>
    <col min="7690" max="7691" width="13.125" style="13" customWidth="1"/>
    <col min="7692" max="7693" width="9.125" style="13" customWidth="1"/>
    <col min="7694" max="7936" width="9" style="13"/>
    <col min="7937" max="7941" width="1.625" style="13" customWidth="1"/>
    <col min="7942" max="7943" width="18.75" style="13" customWidth="1"/>
    <col min="7944" max="7944" width="8.5" style="13" customWidth="1"/>
    <col min="7945" max="7945" width="6.75" style="13" customWidth="1"/>
    <col min="7946" max="7947" width="13.125" style="13" customWidth="1"/>
    <col min="7948" max="7949" width="9.125" style="13" customWidth="1"/>
    <col min="7950" max="8192" width="9" style="13"/>
    <col min="8193" max="8197" width="1.625" style="13" customWidth="1"/>
    <col min="8198" max="8199" width="18.75" style="13" customWidth="1"/>
    <col min="8200" max="8200" width="8.5" style="13" customWidth="1"/>
    <col min="8201" max="8201" width="6.75" style="13" customWidth="1"/>
    <col min="8202" max="8203" width="13.125" style="13" customWidth="1"/>
    <col min="8204" max="8205" width="9.125" style="13" customWidth="1"/>
    <col min="8206" max="8448" width="9" style="13"/>
    <col min="8449" max="8453" width="1.625" style="13" customWidth="1"/>
    <col min="8454" max="8455" width="18.75" style="13" customWidth="1"/>
    <col min="8456" max="8456" width="8.5" style="13" customWidth="1"/>
    <col min="8457" max="8457" width="6.75" style="13" customWidth="1"/>
    <col min="8458" max="8459" width="13.125" style="13" customWidth="1"/>
    <col min="8460" max="8461" width="9.125" style="13" customWidth="1"/>
    <col min="8462" max="8704" width="9" style="13"/>
    <col min="8705" max="8709" width="1.625" style="13" customWidth="1"/>
    <col min="8710" max="8711" width="18.75" style="13" customWidth="1"/>
    <col min="8712" max="8712" width="8.5" style="13" customWidth="1"/>
    <col min="8713" max="8713" width="6.75" style="13" customWidth="1"/>
    <col min="8714" max="8715" width="13.125" style="13" customWidth="1"/>
    <col min="8716" max="8717" width="9.125" style="13" customWidth="1"/>
    <col min="8718" max="8960" width="9" style="13"/>
    <col min="8961" max="8965" width="1.625" style="13" customWidth="1"/>
    <col min="8966" max="8967" width="18.75" style="13" customWidth="1"/>
    <col min="8968" max="8968" width="8.5" style="13" customWidth="1"/>
    <col min="8969" max="8969" width="6.75" style="13" customWidth="1"/>
    <col min="8970" max="8971" width="13.125" style="13" customWidth="1"/>
    <col min="8972" max="8973" width="9.125" style="13" customWidth="1"/>
    <col min="8974" max="9216" width="9" style="13"/>
    <col min="9217" max="9221" width="1.625" style="13" customWidth="1"/>
    <col min="9222" max="9223" width="18.75" style="13" customWidth="1"/>
    <col min="9224" max="9224" width="8.5" style="13" customWidth="1"/>
    <col min="9225" max="9225" width="6.75" style="13" customWidth="1"/>
    <col min="9226" max="9227" width="13.125" style="13" customWidth="1"/>
    <col min="9228" max="9229" width="9.125" style="13" customWidth="1"/>
    <col min="9230" max="9472" width="9" style="13"/>
    <col min="9473" max="9477" width="1.625" style="13" customWidth="1"/>
    <col min="9478" max="9479" width="18.75" style="13" customWidth="1"/>
    <col min="9480" max="9480" width="8.5" style="13" customWidth="1"/>
    <col min="9481" max="9481" width="6.75" style="13" customWidth="1"/>
    <col min="9482" max="9483" width="13.125" style="13" customWidth="1"/>
    <col min="9484" max="9485" width="9.125" style="13" customWidth="1"/>
    <col min="9486" max="9728" width="9" style="13"/>
    <col min="9729" max="9733" width="1.625" style="13" customWidth="1"/>
    <col min="9734" max="9735" width="18.75" style="13" customWidth="1"/>
    <col min="9736" max="9736" width="8.5" style="13" customWidth="1"/>
    <col min="9737" max="9737" width="6.75" style="13" customWidth="1"/>
    <col min="9738" max="9739" width="13.125" style="13" customWidth="1"/>
    <col min="9740" max="9741" width="9.125" style="13" customWidth="1"/>
    <col min="9742" max="9984" width="9" style="13"/>
    <col min="9985" max="9989" width="1.625" style="13" customWidth="1"/>
    <col min="9990" max="9991" width="18.75" style="13" customWidth="1"/>
    <col min="9992" max="9992" width="8.5" style="13" customWidth="1"/>
    <col min="9993" max="9993" width="6.75" style="13" customWidth="1"/>
    <col min="9994" max="9995" width="13.125" style="13" customWidth="1"/>
    <col min="9996" max="9997" width="9.125" style="13" customWidth="1"/>
    <col min="9998" max="10240" width="9" style="13"/>
    <col min="10241" max="10245" width="1.625" style="13" customWidth="1"/>
    <col min="10246" max="10247" width="18.75" style="13" customWidth="1"/>
    <col min="10248" max="10248" width="8.5" style="13" customWidth="1"/>
    <col min="10249" max="10249" width="6.75" style="13" customWidth="1"/>
    <col min="10250" max="10251" width="13.125" style="13" customWidth="1"/>
    <col min="10252" max="10253" width="9.125" style="13" customWidth="1"/>
    <col min="10254" max="10496" width="9" style="13"/>
    <col min="10497" max="10501" width="1.625" style="13" customWidth="1"/>
    <col min="10502" max="10503" width="18.75" style="13" customWidth="1"/>
    <col min="10504" max="10504" width="8.5" style="13" customWidth="1"/>
    <col min="10505" max="10505" width="6.75" style="13" customWidth="1"/>
    <col min="10506" max="10507" width="13.125" style="13" customWidth="1"/>
    <col min="10508" max="10509" width="9.125" style="13" customWidth="1"/>
    <col min="10510" max="10752" width="9" style="13"/>
    <col min="10753" max="10757" width="1.625" style="13" customWidth="1"/>
    <col min="10758" max="10759" width="18.75" style="13" customWidth="1"/>
    <col min="10760" max="10760" width="8.5" style="13" customWidth="1"/>
    <col min="10761" max="10761" width="6.75" style="13" customWidth="1"/>
    <col min="10762" max="10763" width="13.125" style="13" customWidth="1"/>
    <col min="10764" max="10765" width="9.125" style="13" customWidth="1"/>
    <col min="10766" max="11008" width="9" style="13"/>
    <col min="11009" max="11013" width="1.625" style="13" customWidth="1"/>
    <col min="11014" max="11015" width="18.75" style="13" customWidth="1"/>
    <col min="11016" max="11016" width="8.5" style="13" customWidth="1"/>
    <col min="11017" max="11017" width="6.75" style="13" customWidth="1"/>
    <col min="11018" max="11019" width="13.125" style="13" customWidth="1"/>
    <col min="11020" max="11021" width="9.125" style="13" customWidth="1"/>
    <col min="11022" max="11264" width="9" style="13"/>
    <col min="11265" max="11269" width="1.625" style="13" customWidth="1"/>
    <col min="11270" max="11271" width="18.75" style="13" customWidth="1"/>
    <col min="11272" max="11272" width="8.5" style="13" customWidth="1"/>
    <col min="11273" max="11273" width="6.75" style="13" customWidth="1"/>
    <col min="11274" max="11275" width="13.125" style="13" customWidth="1"/>
    <col min="11276" max="11277" width="9.125" style="13" customWidth="1"/>
    <col min="11278" max="11520" width="9" style="13"/>
    <col min="11521" max="11525" width="1.625" style="13" customWidth="1"/>
    <col min="11526" max="11527" width="18.75" style="13" customWidth="1"/>
    <col min="11528" max="11528" width="8.5" style="13" customWidth="1"/>
    <col min="11529" max="11529" width="6.75" style="13" customWidth="1"/>
    <col min="11530" max="11531" width="13.125" style="13" customWidth="1"/>
    <col min="11532" max="11533" width="9.125" style="13" customWidth="1"/>
    <col min="11534" max="11776" width="9" style="13"/>
    <col min="11777" max="11781" width="1.625" style="13" customWidth="1"/>
    <col min="11782" max="11783" width="18.75" style="13" customWidth="1"/>
    <col min="11784" max="11784" width="8.5" style="13" customWidth="1"/>
    <col min="11785" max="11785" width="6.75" style="13" customWidth="1"/>
    <col min="11786" max="11787" width="13.125" style="13" customWidth="1"/>
    <col min="11788" max="11789" width="9.125" style="13" customWidth="1"/>
    <col min="11790" max="12032" width="9" style="13"/>
    <col min="12033" max="12037" width="1.625" style="13" customWidth="1"/>
    <col min="12038" max="12039" width="18.75" style="13" customWidth="1"/>
    <col min="12040" max="12040" width="8.5" style="13" customWidth="1"/>
    <col min="12041" max="12041" width="6.75" style="13" customWidth="1"/>
    <col min="12042" max="12043" width="13.125" style="13" customWidth="1"/>
    <col min="12044" max="12045" width="9.125" style="13" customWidth="1"/>
    <col min="12046" max="12288" width="9" style="13"/>
    <col min="12289" max="12293" width="1.625" style="13" customWidth="1"/>
    <col min="12294" max="12295" width="18.75" style="13" customWidth="1"/>
    <col min="12296" max="12296" width="8.5" style="13" customWidth="1"/>
    <col min="12297" max="12297" width="6.75" style="13" customWidth="1"/>
    <col min="12298" max="12299" width="13.125" style="13" customWidth="1"/>
    <col min="12300" max="12301" width="9.125" style="13" customWidth="1"/>
    <col min="12302" max="12544" width="9" style="13"/>
    <col min="12545" max="12549" width="1.625" style="13" customWidth="1"/>
    <col min="12550" max="12551" width="18.75" style="13" customWidth="1"/>
    <col min="12552" max="12552" width="8.5" style="13" customWidth="1"/>
    <col min="12553" max="12553" width="6.75" style="13" customWidth="1"/>
    <col min="12554" max="12555" width="13.125" style="13" customWidth="1"/>
    <col min="12556" max="12557" width="9.125" style="13" customWidth="1"/>
    <col min="12558" max="12800" width="9" style="13"/>
    <col min="12801" max="12805" width="1.625" style="13" customWidth="1"/>
    <col min="12806" max="12807" width="18.75" style="13" customWidth="1"/>
    <col min="12808" max="12808" width="8.5" style="13" customWidth="1"/>
    <col min="12809" max="12809" width="6.75" style="13" customWidth="1"/>
    <col min="12810" max="12811" width="13.125" style="13" customWidth="1"/>
    <col min="12812" max="12813" width="9.125" style="13" customWidth="1"/>
    <col min="12814" max="13056" width="9" style="13"/>
    <col min="13057" max="13061" width="1.625" style="13" customWidth="1"/>
    <col min="13062" max="13063" width="18.75" style="13" customWidth="1"/>
    <col min="13064" max="13064" width="8.5" style="13" customWidth="1"/>
    <col min="13065" max="13065" width="6.75" style="13" customWidth="1"/>
    <col min="13066" max="13067" width="13.125" style="13" customWidth="1"/>
    <col min="13068" max="13069" width="9.125" style="13" customWidth="1"/>
    <col min="13070" max="13312" width="9" style="13"/>
    <col min="13313" max="13317" width="1.625" style="13" customWidth="1"/>
    <col min="13318" max="13319" width="18.75" style="13" customWidth="1"/>
    <col min="13320" max="13320" width="8.5" style="13" customWidth="1"/>
    <col min="13321" max="13321" width="6.75" style="13" customWidth="1"/>
    <col min="13322" max="13323" width="13.125" style="13" customWidth="1"/>
    <col min="13324" max="13325" width="9.125" style="13" customWidth="1"/>
    <col min="13326" max="13568" width="9" style="13"/>
    <col min="13569" max="13573" width="1.625" style="13" customWidth="1"/>
    <col min="13574" max="13575" width="18.75" style="13" customWidth="1"/>
    <col min="13576" max="13576" width="8.5" style="13" customWidth="1"/>
    <col min="13577" max="13577" width="6.75" style="13" customWidth="1"/>
    <col min="13578" max="13579" width="13.125" style="13" customWidth="1"/>
    <col min="13580" max="13581" width="9.125" style="13" customWidth="1"/>
    <col min="13582" max="13824" width="9" style="13"/>
    <col min="13825" max="13829" width="1.625" style="13" customWidth="1"/>
    <col min="13830" max="13831" width="18.75" style="13" customWidth="1"/>
    <col min="13832" max="13832" width="8.5" style="13" customWidth="1"/>
    <col min="13833" max="13833" width="6.75" style="13" customWidth="1"/>
    <col min="13834" max="13835" width="13.125" style="13" customWidth="1"/>
    <col min="13836" max="13837" width="9.125" style="13" customWidth="1"/>
    <col min="13838" max="14080" width="9" style="13"/>
    <col min="14081" max="14085" width="1.625" style="13" customWidth="1"/>
    <col min="14086" max="14087" width="18.75" style="13" customWidth="1"/>
    <col min="14088" max="14088" width="8.5" style="13" customWidth="1"/>
    <col min="14089" max="14089" width="6.75" style="13" customWidth="1"/>
    <col min="14090" max="14091" width="13.125" style="13" customWidth="1"/>
    <col min="14092" max="14093" width="9.125" style="13" customWidth="1"/>
    <col min="14094" max="14336" width="9" style="13"/>
    <col min="14337" max="14341" width="1.625" style="13" customWidth="1"/>
    <col min="14342" max="14343" width="18.75" style="13" customWidth="1"/>
    <col min="14344" max="14344" width="8.5" style="13" customWidth="1"/>
    <col min="14345" max="14345" width="6.75" style="13" customWidth="1"/>
    <col min="14346" max="14347" width="13.125" style="13" customWidth="1"/>
    <col min="14348" max="14349" width="9.125" style="13" customWidth="1"/>
    <col min="14350" max="14592" width="9" style="13"/>
    <col min="14593" max="14597" width="1.625" style="13" customWidth="1"/>
    <col min="14598" max="14599" width="18.75" style="13" customWidth="1"/>
    <col min="14600" max="14600" width="8.5" style="13" customWidth="1"/>
    <col min="14601" max="14601" width="6.75" style="13" customWidth="1"/>
    <col min="14602" max="14603" width="13.125" style="13" customWidth="1"/>
    <col min="14604" max="14605" width="9.125" style="13" customWidth="1"/>
    <col min="14606" max="14848" width="9" style="13"/>
    <col min="14849" max="14853" width="1.625" style="13" customWidth="1"/>
    <col min="14854" max="14855" width="18.75" style="13" customWidth="1"/>
    <col min="14856" max="14856" width="8.5" style="13" customWidth="1"/>
    <col min="14857" max="14857" width="6.75" style="13" customWidth="1"/>
    <col min="14858" max="14859" width="13.125" style="13" customWidth="1"/>
    <col min="14860" max="14861" width="9.125" style="13" customWidth="1"/>
    <col min="14862" max="15104" width="9" style="13"/>
    <col min="15105" max="15109" width="1.625" style="13" customWidth="1"/>
    <col min="15110" max="15111" width="18.75" style="13" customWidth="1"/>
    <col min="15112" max="15112" width="8.5" style="13" customWidth="1"/>
    <col min="15113" max="15113" width="6.75" style="13" customWidth="1"/>
    <col min="15114" max="15115" width="13.125" style="13" customWidth="1"/>
    <col min="15116" max="15117" width="9.125" style="13" customWidth="1"/>
    <col min="15118" max="15360" width="9" style="13"/>
    <col min="15361" max="15365" width="1.625" style="13" customWidth="1"/>
    <col min="15366" max="15367" width="18.75" style="13" customWidth="1"/>
    <col min="15368" max="15368" width="8.5" style="13" customWidth="1"/>
    <col min="15369" max="15369" width="6.75" style="13" customWidth="1"/>
    <col min="15370" max="15371" width="13.125" style="13" customWidth="1"/>
    <col min="15372" max="15373" width="9.125" style="13" customWidth="1"/>
    <col min="15374" max="15616" width="9" style="13"/>
    <col min="15617" max="15621" width="1.625" style="13" customWidth="1"/>
    <col min="15622" max="15623" width="18.75" style="13" customWidth="1"/>
    <col min="15624" max="15624" width="8.5" style="13" customWidth="1"/>
    <col min="15625" max="15625" width="6.75" style="13" customWidth="1"/>
    <col min="15626" max="15627" width="13.125" style="13" customWidth="1"/>
    <col min="15628" max="15629" width="9.125" style="13" customWidth="1"/>
    <col min="15630" max="15872" width="9" style="13"/>
    <col min="15873" max="15877" width="1.625" style="13" customWidth="1"/>
    <col min="15878" max="15879" width="18.75" style="13" customWidth="1"/>
    <col min="15880" max="15880" width="8.5" style="13" customWidth="1"/>
    <col min="15881" max="15881" width="6.75" style="13" customWidth="1"/>
    <col min="15882" max="15883" width="13.125" style="13" customWidth="1"/>
    <col min="15884" max="15885" width="9.125" style="13" customWidth="1"/>
    <col min="15886" max="16128" width="9" style="13"/>
    <col min="16129" max="16133" width="1.625" style="13" customWidth="1"/>
    <col min="16134" max="16135" width="18.75" style="13" customWidth="1"/>
    <col min="16136" max="16136" width="8.5" style="13" customWidth="1"/>
    <col min="16137" max="16137" width="6.75" style="13" customWidth="1"/>
    <col min="16138" max="16139" width="13.125" style="13" customWidth="1"/>
    <col min="16140" max="16141" width="9.125" style="13" customWidth="1"/>
    <col min="16142" max="16384" width="9" style="13"/>
  </cols>
  <sheetData>
    <row r="1" spans="1:13" ht="29.25" customHeight="1" x14ac:dyDescent="0.15">
      <c r="A1" s="103" t="s">
        <v>59</v>
      </c>
      <c r="B1" s="103"/>
      <c r="C1" s="103"/>
      <c r="D1" s="103"/>
      <c r="E1" s="103"/>
      <c r="F1" s="103"/>
      <c r="G1" s="103"/>
      <c r="H1" s="103"/>
      <c r="I1" s="103"/>
      <c r="J1" s="103"/>
      <c r="K1" s="103"/>
      <c r="L1" s="103"/>
      <c r="M1" s="103"/>
    </row>
    <row r="2" spans="1:13" ht="21" customHeight="1" x14ac:dyDescent="0.15">
      <c r="A2" s="104" t="s">
        <v>60</v>
      </c>
      <c r="B2" s="105"/>
      <c r="C2" s="105"/>
      <c r="D2" s="105"/>
      <c r="E2" s="105"/>
      <c r="F2" s="106"/>
      <c r="G2" s="14" t="s">
        <v>61</v>
      </c>
      <c r="H2" s="15" t="s">
        <v>62</v>
      </c>
      <c r="I2" s="16" t="s">
        <v>63</v>
      </c>
      <c r="J2" s="17" t="s">
        <v>64</v>
      </c>
      <c r="K2" s="17" t="s">
        <v>65</v>
      </c>
      <c r="L2" s="18" t="s">
        <v>66</v>
      </c>
      <c r="M2" s="19" t="s">
        <v>67</v>
      </c>
    </row>
    <row r="3" spans="1:13" ht="16.5" customHeight="1" x14ac:dyDescent="0.15">
      <c r="A3" s="107" t="s">
        <v>68</v>
      </c>
      <c r="B3" s="101"/>
      <c r="C3" s="101"/>
      <c r="D3" s="101"/>
      <c r="E3" s="101"/>
      <c r="F3" s="102"/>
      <c r="G3" s="20" t="s">
        <v>69</v>
      </c>
      <c r="H3" s="21" t="s">
        <v>70</v>
      </c>
      <c r="I3" s="22">
        <v>1</v>
      </c>
      <c r="J3" s="23"/>
      <c r="K3" s="24">
        <v>24000</v>
      </c>
      <c r="L3" s="21"/>
      <c r="M3" s="25"/>
    </row>
    <row r="4" spans="1:13" ht="16.5" customHeight="1" x14ac:dyDescent="0.15">
      <c r="A4" s="26"/>
      <c r="B4" s="101" t="s">
        <v>71</v>
      </c>
      <c r="C4" s="101"/>
      <c r="D4" s="101"/>
      <c r="E4" s="101"/>
      <c r="F4" s="102"/>
      <c r="G4" s="20" t="s">
        <v>69</v>
      </c>
      <c r="H4" s="21" t="s">
        <v>70</v>
      </c>
      <c r="I4" s="22">
        <v>1</v>
      </c>
      <c r="J4" s="23"/>
      <c r="K4" s="24">
        <v>24000</v>
      </c>
      <c r="L4" s="21"/>
      <c r="M4" s="25"/>
    </row>
    <row r="5" spans="1:13" ht="16.5" customHeight="1" x14ac:dyDescent="0.15">
      <c r="A5" s="26"/>
      <c r="B5" s="27"/>
      <c r="C5" s="101" t="s">
        <v>71</v>
      </c>
      <c r="D5" s="101"/>
      <c r="E5" s="101"/>
      <c r="F5" s="102"/>
      <c r="G5" s="20" t="s">
        <v>69</v>
      </c>
      <c r="H5" s="21" t="s">
        <v>70</v>
      </c>
      <c r="I5" s="22">
        <v>1</v>
      </c>
      <c r="J5" s="23"/>
      <c r="K5" s="24">
        <v>24000</v>
      </c>
      <c r="L5" s="21"/>
      <c r="M5" s="25"/>
    </row>
    <row r="6" spans="1:13" ht="16.5" customHeight="1" x14ac:dyDescent="0.15">
      <c r="A6" s="26"/>
      <c r="B6" s="27"/>
      <c r="C6" s="27"/>
      <c r="D6" s="101" t="s">
        <v>71</v>
      </c>
      <c r="E6" s="101"/>
      <c r="F6" s="102"/>
      <c r="G6" s="20" t="s">
        <v>69</v>
      </c>
      <c r="H6" s="21" t="s">
        <v>70</v>
      </c>
      <c r="I6" s="22">
        <v>1</v>
      </c>
      <c r="J6" s="23"/>
      <c r="K6" s="24">
        <v>24000</v>
      </c>
      <c r="L6" s="21"/>
      <c r="M6" s="25"/>
    </row>
    <row r="7" spans="1:13" ht="33" customHeight="1" x14ac:dyDescent="0.15">
      <c r="A7" s="26"/>
      <c r="B7" s="27"/>
      <c r="C7" s="27"/>
      <c r="D7" s="27"/>
      <c r="E7" s="101" t="s">
        <v>72</v>
      </c>
      <c r="F7" s="102"/>
      <c r="G7" s="20" t="s">
        <v>69</v>
      </c>
      <c r="H7" s="21" t="s">
        <v>70</v>
      </c>
      <c r="I7" s="22">
        <v>1</v>
      </c>
      <c r="J7" s="23"/>
      <c r="K7" s="24">
        <v>24000</v>
      </c>
      <c r="L7" s="21"/>
      <c r="M7" s="25"/>
    </row>
    <row r="8" spans="1:13" ht="16.5" customHeight="1" x14ac:dyDescent="0.15">
      <c r="A8" s="28"/>
      <c r="B8" s="29"/>
      <c r="C8" s="29"/>
      <c r="D8" s="29"/>
      <c r="E8" s="29"/>
      <c r="F8" s="30" t="s">
        <v>73</v>
      </c>
      <c r="G8" s="30" t="s">
        <v>69</v>
      </c>
      <c r="H8" s="31" t="s">
        <v>74</v>
      </c>
      <c r="I8" s="32">
        <v>10</v>
      </c>
      <c r="J8" s="33">
        <v>2400</v>
      </c>
      <c r="K8" s="34">
        <v>24000</v>
      </c>
      <c r="L8" s="31" t="s">
        <v>75</v>
      </c>
      <c r="M8" s="35" t="s">
        <v>76</v>
      </c>
    </row>
  </sheetData>
  <mergeCells count="7">
    <mergeCell ref="E7:F7"/>
    <mergeCell ref="A1:M1"/>
    <mergeCell ref="A2:F2"/>
    <mergeCell ref="A3:F3"/>
    <mergeCell ref="B4:F4"/>
    <mergeCell ref="C5:F5"/>
    <mergeCell ref="D6:F6"/>
  </mergeCells>
  <phoneticPr fontId="2"/>
  <hyperlinks>
    <hyperlink ref="M8" r:id="rId1" display="単価表/WS200600_1.xls"/>
  </hyperlinks>
  <printOptions horizontalCentered="1"/>
  <pageMargins left="0.78740157480314965" right="0.78740157480314965" top="1.1811023622047245" bottom="1.1811023622047245" header="0.23622047244094491" footer="0.19685039370078741"/>
  <pageSetup paperSize="9" scale="80" orientation="portrait" r:id="rId2"/>
  <headerFooter alignWithMargins="0">
    <oddFooter>&amp;C&amp;"ＭＳ ゴシック,標準"&amp;9&amp;P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1"/>
  <sheetViews>
    <sheetView topLeftCell="A19" zoomScaleNormal="100" workbookViewId="0">
      <selection activeCell="AG5" sqref="AG5"/>
    </sheetView>
  </sheetViews>
  <sheetFormatPr defaultRowHeight="13.5" x14ac:dyDescent="0.15"/>
  <cols>
    <col min="1" max="28" width="2.375" style="40" customWidth="1"/>
    <col min="29" max="29" width="13.375" style="40" customWidth="1"/>
    <col min="30" max="30" width="4.5" style="40" customWidth="1"/>
    <col min="31" max="32" width="2.875" style="40" customWidth="1"/>
    <col min="33" max="33" width="16.5" style="40" bestFit="1" customWidth="1"/>
    <col min="34" max="34" width="10.875" style="40" customWidth="1"/>
    <col min="35" max="35" width="9" style="41"/>
    <col min="36" max="256" width="9" style="40"/>
    <col min="257" max="284" width="2.375" style="40" customWidth="1"/>
    <col min="285" max="285" width="13.375" style="40" customWidth="1"/>
    <col min="286" max="286" width="4.5" style="40" customWidth="1"/>
    <col min="287" max="288" width="2.875" style="40" customWidth="1"/>
    <col min="289" max="289" width="16.5" style="40" bestFit="1" customWidth="1"/>
    <col min="290" max="290" width="10.875" style="40" customWidth="1"/>
    <col min="291" max="512" width="9" style="40"/>
    <col min="513" max="540" width="2.375" style="40" customWidth="1"/>
    <col min="541" max="541" width="13.375" style="40" customWidth="1"/>
    <col min="542" max="542" width="4.5" style="40" customWidth="1"/>
    <col min="543" max="544" width="2.875" style="40" customWidth="1"/>
    <col min="545" max="545" width="16.5" style="40" bestFit="1" customWidth="1"/>
    <col min="546" max="546" width="10.875" style="40" customWidth="1"/>
    <col min="547" max="768" width="9" style="40"/>
    <col min="769" max="796" width="2.375" style="40" customWidth="1"/>
    <col min="797" max="797" width="13.375" style="40" customWidth="1"/>
    <col min="798" max="798" width="4.5" style="40" customWidth="1"/>
    <col min="799" max="800" width="2.875" style="40" customWidth="1"/>
    <col min="801" max="801" width="16.5" style="40" bestFit="1" customWidth="1"/>
    <col min="802" max="802" width="10.875" style="40" customWidth="1"/>
    <col min="803" max="1024" width="9" style="40"/>
    <col min="1025" max="1052" width="2.375" style="40" customWidth="1"/>
    <col min="1053" max="1053" width="13.375" style="40" customWidth="1"/>
    <col min="1054" max="1054" width="4.5" style="40" customWidth="1"/>
    <col min="1055" max="1056" width="2.875" style="40" customWidth="1"/>
    <col min="1057" max="1057" width="16.5" style="40" bestFit="1" customWidth="1"/>
    <col min="1058" max="1058" width="10.875" style="40" customWidth="1"/>
    <col min="1059" max="1280" width="9" style="40"/>
    <col min="1281" max="1308" width="2.375" style="40" customWidth="1"/>
    <col min="1309" max="1309" width="13.375" style="40" customWidth="1"/>
    <col min="1310" max="1310" width="4.5" style="40" customWidth="1"/>
    <col min="1311" max="1312" width="2.875" style="40" customWidth="1"/>
    <col min="1313" max="1313" width="16.5" style="40" bestFit="1" customWidth="1"/>
    <col min="1314" max="1314" width="10.875" style="40" customWidth="1"/>
    <col min="1315" max="1536" width="9" style="40"/>
    <col min="1537" max="1564" width="2.375" style="40" customWidth="1"/>
    <col min="1565" max="1565" width="13.375" style="40" customWidth="1"/>
    <col min="1566" max="1566" width="4.5" style="40" customWidth="1"/>
    <col min="1567" max="1568" width="2.875" style="40" customWidth="1"/>
    <col min="1569" max="1569" width="16.5" style="40" bestFit="1" customWidth="1"/>
    <col min="1570" max="1570" width="10.875" style="40" customWidth="1"/>
    <col min="1571" max="1792" width="9" style="40"/>
    <col min="1793" max="1820" width="2.375" style="40" customWidth="1"/>
    <col min="1821" max="1821" width="13.375" style="40" customWidth="1"/>
    <col min="1822" max="1822" width="4.5" style="40" customWidth="1"/>
    <col min="1823" max="1824" width="2.875" style="40" customWidth="1"/>
    <col min="1825" max="1825" width="16.5" style="40" bestFit="1" customWidth="1"/>
    <col min="1826" max="1826" width="10.875" style="40" customWidth="1"/>
    <col min="1827" max="2048" width="9" style="40"/>
    <col min="2049" max="2076" width="2.375" style="40" customWidth="1"/>
    <col min="2077" max="2077" width="13.375" style="40" customWidth="1"/>
    <col min="2078" max="2078" width="4.5" style="40" customWidth="1"/>
    <col min="2079" max="2080" width="2.875" style="40" customWidth="1"/>
    <col min="2081" max="2081" width="16.5" style="40" bestFit="1" customWidth="1"/>
    <col min="2082" max="2082" width="10.875" style="40" customWidth="1"/>
    <col min="2083" max="2304" width="9" style="40"/>
    <col min="2305" max="2332" width="2.375" style="40" customWidth="1"/>
    <col min="2333" max="2333" width="13.375" style="40" customWidth="1"/>
    <col min="2334" max="2334" width="4.5" style="40" customWidth="1"/>
    <col min="2335" max="2336" width="2.875" style="40" customWidth="1"/>
    <col min="2337" max="2337" width="16.5" style="40" bestFit="1" customWidth="1"/>
    <col min="2338" max="2338" width="10.875" style="40" customWidth="1"/>
    <col min="2339" max="2560" width="9" style="40"/>
    <col min="2561" max="2588" width="2.375" style="40" customWidth="1"/>
    <col min="2589" max="2589" width="13.375" style="40" customWidth="1"/>
    <col min="2590" max="2590" width="4.5" style="40" customWidth="1"/>
    <col min="2591" max="2592" width="2.875" style="40" customWidth="1"/>
    <col min="2593" max="2593" width="16.5" style="40" bestFit="1" customWidth="1"/>
    <col min="2594" max="2594" width="10.875" style="40" customWidth="1"/>
    <col min="2595" max="2816" width="9" style="40"/>
    <col min="2817" max="2844" width="2.375" style="40" customWidth="1"/>
    <col min="2845" max="2845" width="13.375" style="40" customWidth="1"/>
    <col min="2846" max="2846" width="4.5" style="40" customWidth="1"/>
    <col min="2847" max="2848" width="2.875" style="40" customWidth="1"/>
    <col min="2849" max="2849" width="16.5" style="40" bestFit="1" customWidth="1"/>
    <col min="2850" max="2850" width="10.875" style="40" customWidth="1"/>
    <col min="2851" max="3072" width="9" style="40"/>
    <col min="3073" max="3100" width="2.375" style="40" customWidth="1"/>
    <col min="3101" max="3101" width="13.375" style="40" customWidth="1"/>
    <col min="3102" max="3102" width="4.5" style="40" customWidth="1"/>
    <col min="3103" max="3104" width="2.875" style="40" customWidth="1"/>
    <col min="3105" max="3105" width="16.5" style="40" bestFit="1" customWidth="1"/>
    <col min="3106" max="3106" width="10.875" style="40" customWidth="1"/>
    <col min="3107" max="3328" width="9" style="40"/>
    <col min="3329" max="3356" width="2.375" style="40" customWidth="1"/>
    <col min="3357" max="3357" width="13.375" style="40" customWidth="1"/>
    <col min="3358" max="3358" width="4.5" style="40" customWidth="1"/>
    <col min="3359" max="3360" width="2.875" style="40" customWidth="1"/>
    <col min="3361" max="3361" width="16.5" style="40" bestFit="1" customWidth="1"/>
    <col min="3362" max="3362" width="10.875" style="40" customWidth="1"/>
    <col min="3363" max="3584" width="9" style="40"/>
    <col min="3585" max="3612" width="2.375" style="40" customWidth="1"/>
    <col min="3613" max="3613" width="13.375" style="40" customWidth="1"/>
    <col min="3614" max="3614" width="4.5" style="40" customWidth="1"/>
    <col min="3615" max="3616" width="2.875" style="40" customWidth="1"/>
    <col min="3617" max="3617" width="16.5" style="40" bestFit="1" customWidth="1"/>
    <col min="3618" max="3618" width="10.875" style="40" customWidth="1"/>
    <col min="3619" max="3840" width="9" style="40"/>
    <col min="3841" max="3868" width="2.375" style="40" customWidth="1"/>
    <col min="3869" max="3869" width="13.375" style="40" customWidth="1"/>
    <col min="3870" max="3870" width="4.5" style="40" customWidth="1"/>
    <col min="3871" max="3872" width="2.875" style="40" customWidth="1"/>
    <col min="3873" max="3873" width="16.5" style="40" bestFit="1" customWidth="1"/>
    <col min="3874" max="3874" width="10.875" style="40" customWidth="1"/>
    <col min="3875" max="4096" width="9" style="40"/>
    <col min="4097" max="4124" width="2.375" style="40" customWidth="1"/>
    <col min="4125" max="4125" width="13.375" style="40" customWidth="1"/>
    <col min="4126" max="4126" width="4.5" style="40" customWidth="1"/>
    <col min="4127" max="4128" width="2.875" style="40" customWidth="1"/>
    <col min="4129" max="4129" width="16.5" style="40" bestFit="1" customWidth="1"/>
    <col min="4130" max="4130" width="10.875" style="40" customWidth="1"/>
    <col min="4131" max="4352" width="9" style="40"/>
    <col min="4353" max="4380" width="2.375" style="40" customWidth="1"/>
    <col min="4381" max="4381" width="13.375" style="40" customWidth="1"/>
    <col min="4382" max="4382" width="4.5" style="40" customWidth="1"/>
    <col min="4383" max="4384" width="2.875" style="40" customWidth="1"/>
    <col min="4385" max="4385" width="16.5" style="40" bestFit="1" customWidth="1"/>
    <col min="4386" max="4386" width="10.875" style="40" customWidth="1"/>
    <col min="4387" max="4608" width="9" style="40"/>
    <col min="4609" max="4636" width="2.375" style="40" customWidth="1"/>
    <col min="4637" max="4637" width="13.375" style="40" customWidth="1"/>
    <col min="4638" max="4638" width="4.5" style="40" customWidth="1"/>
    <col min="4639" max="4640" width="2.875" style="40" customWidth="1"/>
    <col min="4641" max="4641" width="16.5" style="40" bestFit="1" customWidth="1"/>
    <col min="4642" max="4642" width="10.875" style="40" customWidth="1"/>
    <col min="4643" max="4864" width="9" style="40"/>
    <col min="4865" max="4892" width="2.375" style="40" customWidth="1"/>
    <col min="4893" max="4893" width="13.375" style="40" customWidth="1"/>
    <col min="4894" max="4894" width="4.5" style="40" customWidth="1"/>
    <col min="4895" max="4896" width="2.875" style="40" customWidth="1"/>
    <col min="4897" max="4897" width="16.5" style="40" bestFit="1" customWidth="1"/>
    <col min="4898" max="4898" width="10.875" style="40" customWidth="1"/>
    <col min="4899" max="5120" width="9" style="40"/>
    <col min="5121" max="5148" width="2.375" style="40" customWidth="1"/>
    <col min="5149" max="5149" width="13.375" style="40" customWidth="1"/>
    <col min="5150" max="5150" width="4.5" style="40" customWidth="1"/>
    <col min="5151" max="5152" width="2.875" style="40" customWidth="1"/>
    <col min="5153" max="5153" width="16.5" style="40" bestFit="1" customWidth="1"/>
    <col min="5154" max="5154" width="10.875" style="40" customWidth="1"/>
    <col min="5155" max="5376" width="9" style="40"/>
    <col min="5377" max="5404" width="2.375" style="40" customWidth="1"/>
    <col min="5405" max="5405" width="13.375" style="40" customWidth="1"/>
    <col min="5406" max="5406" width="4.5" style="40" customWidth="1"/>
    <col min="5407" max="5408" width="2.875" style="40" customWidth="1"/>
    <col min="5409" max="5409" width="16.5" style="40" bestFit="1" customWidth="1"/>
    <col min="5410" max="5410" width="10.875" style="40" customWidth="1"/>
    <col min="5411" max="5632" width="9" style="40"/>
    <col min="5633" max="5660" width="2.375" style="40" customWidth="1"/>
    <col min="5661" max="5661" width="13.375" style="40" customWidth="1"/>
    <col min="5662" max="5662" width="4.5" style="40" customWidth="1"/>
    <col min="5663" max="5664" width="2.875" style="40" customWidth="1"/>
    <col min="5665" max="5665" width="16.5" style="40" bestFit="1" customWidth="1"/>
    <col min="5666" max="5666" width="10.875" style="40" customWidth="1"/>
    <col min="5667" max="5888" width="9" style="40"/>
    <col min="5889" max="5916" width="2.375" style="40" customWidth="1"/>
    <col min="5917" max="5917" width="13.375" style="40" customWidth="1"/>
    <col min="5918" max="5918" width="4.5" style="40" customWidth="1"/>
    <col min="5919" max="5920" width="2.875" style="40" customWidth="1"/>
    <col min="5921" max="5921" width="16.5" style="40" bestFit="1" customWidth="1"/>
    <col min="5922" max="5922" width="10.875" style="40" customWidth="1"/>
    <col min="5923" max="6144" width="9" style="40"/>
    <col min="6145" max="6172" width="2.375" style="40" customWidth="1"/>
    <col min="6173" max="6173" width="13.375" style="40" customWidth="1"/>
    <col min="6174" max="6174" width="4.5" style="40" customWidth="1"/>
    <col min="6175" max="6176" width="2.875" style="40" customWidth="1"/>
    <col min="6177" max="6177" width="16.5" style="40" bestFit="1" customWidth="1"/>
    <col min="6178" max="6178" width="10.875" style="40" customWidth="1"/>
    <col min="6179" max="6400" width="9" style="40"/>
    <col min="6401" max="6428" width="2.375" style="40" customWidth="1"/>
    <col min="6429" max="6429" width="13.375" style="40" customWidth="1"/>
    <col min="6430" max="6430" width="4.5" style="40" customWidth="1"/>
    <col min="6431" max="6432" width="2.875" style="40" customWidth="1"/>
    <col min="6433" max="6433" width="16.5" style="40" bestFit="1" customWidth="1"/>
    <col min="6434" max="6434" width="10.875" style="40" customWidth="1"/>
    <col min="6435" max="6656" width="9" style="40"/>
    <col min="6657" max="6684" width="2.375" style="40" customWidth="1"/>
    <col min="6685" max="6685" width="13.375" style="40" customWidth="1"/>
    <col min="6686" max="6686" width="4.5" style="40" customWidth="1"/>
    <col min="6687" max="6688" width="2.875" style="40" customWidth="1"/>
    <col min="6689" max="6689" width="16.5" style="40" bestFit="1" customWidth="1"/>
    <col min="6690" max="6690" width="10.875" style="40" customWidth="1"/>
    <col min="6691" max="6912" width="9" style="40"/>
    <col min="6913" max="6940" width="2.375" style="40" customWidth="1"/>
    <col min="6941" max="6941" width="13.375" style="40" customWidth="1"/>
    <col min="6942" max="6942" width="4.5" style="40" customWidth="1"/>
    <col min="6943" max="6944" width="2.875" style="40" customWidth="1"/>
    <col min="6945" max="6945" width="16.5" style="40" bestFit="1" customWidth="1"/>
    <col min="6946" max="6946" width="10.875" style="40" customWidth="1"/>
    <col min="6947" max="7168" width="9" style="40"/>
    <col min="7169" max="7196" width="2.375" style="40" customWidth="1"/>
    <col min="7197" max="7197" width="13.375" style="40" customWidth="1"/>
    <col min="7198" max="7198" width="4.5" style="40" customWidth="1"/>
    <col min="7199" max="7200" width="2.875" style="40" customWidth="1"/>
    <col min="7201" max="7201" width="16.5" style="40" bestFit="1" customWidth="1"/>
    <col min="7202" max="7202" width="10.875" style="40" customWidth="1"/>
    <col min="7203" max="7424" width="9" style="40"/>
    <col min="7425" max="7452" width="2.375" style="40" customWidth="1"/>
    <col min="7453" max="7453" width="13.375" style="40" customWidth="1"/>
    <col min="7454" max="7454" width="4.5" style="40" customWidth="1"/>
    <col min="7455" max="7456" width="2.875" style="40" customWidth="1"/>
    <col min="7457" max="7457" width="16.5" style="40" bestFit="1" customWidth="1"/>
    <col min="7458" max="7458" width="10.875" style="40" customWidth="1"/>
    <col min="7459" max="7680" width="9" style="40"/>
    <col min="7681" max="7708" width="2.375" style="40" customWidth="1"/>
    <col min="7709" max="7709" width="13.375" style="40" customWidth="1"/>
    <col min="7710" max="7710" width="4.5" style="40" customWidth="1"/>
    <col min="7711" max="7712" width="2.875" style="40" customWidth="1"/>
    <col min="7713" max="7713" width="16.5" style="40" bestFit="1" customWidth="1"/>
    <col min="7714" max="7714" width="10.875" style="40" customWidth="1"/>
    <col min="7715" max="7936" width="9" style="40"/>
    <col min="7937" max="7964" width="2.375" style="40" customWidth="1"/>
    <col min="7965" max="7965" width="13.375" style="40" customWidth="1"/>
    <col min="7966" max="7966" width="4.5" style="40" customWidth="1"/>
    <col min="7967" max="7968" width="2.875" style="40" customWidth="1"/>
    <col min="7969" max="7969" width="16.5" style="40" bestFit="1" customWidth="1"/>
    <col min="7970" max="7970" width="10.875" style="40" customWidth="1"/>
    <col min="7971" max="8192" width="9" style="40"/>
    <col min="8193" max="8220" width="2.375" style="40" customWidth="1"/>
    <col min="8221" max="8221" width="13.375" style="40" customWidth="1"/>
    <col min="8222" max="8222" width="4.5" style="40" customWidth="1"/>
    <col min="8223" max="8224" width="2.875" style="40" customWidth="1"/>
    <col min="8225" max="8225" width="16.5" style="40" bestFit="1" customWidth="1"/>
    <col min="8226" max="8226" width="10.875" style="40" customWidth="1"/>
    <col min="8227" max="8448" width="9" style="40"/>
    <col min="8449" max="8476" width="2.375" style="40" customWidth="1"/>
    <col min="8477" max="8477" width="13.375" style="40" customWidth="1"/>
    <col min="8478" max="8478" width="4.5" style="40" customWidth="1"/>
    <col min="8479" max="8480" width="2.875" style="40" customWidth="1"/>
    <col min="8481" max="8481" width="16.5" style="40" bestFit="1" customWidth="1"/>
    <col min="8482" max="8482" width="10.875" style="40" customWidth="1"/>
    <col min="8483" max="8704" width="9" style="40"/>
    <col min="8705" max="8732" width="2.375" style="40" customWidth="1"/>
    <col min="8733" max="8733" width="13.375" style="40" customWidth="1"/>
    <col min="8734" max="8734" width="4.5" style="40" customWidth="1"/>
    <col min="8735" max="8736" width="2.875" style="40" customWidth="1"/>
    <col min="8737" max="8737" width="16.5" style="40" bestFit="1" customWidth="1"/>
    <col min="8738" max="8738" width="10.875" style="40" customWidth="1"/>
    <col min="8739" max="8960" width="9" style="40"/>
    <col min="8961" max="8988" width="2.375" style="40" customWidth="1"/>
    <col min="8989" max="8989" width="13.375" style="40" customWidth="1"/>
    <col min="8990" max="8990" width="4.5" style="40" customWidth="1"/>
    <col min="8991" max="8992" width="2.875" style="40" customWidth="1"/>
    <col min="8993" max="8993" width="16.5" style="40" bestFit="1" customWidth="1"/>
    <col min="8994" max="8994" width="10.875" style="40" customWidth="1"/>
    <col min="8995" max="9216" width="9" style="40"/>
    <col min="9217" max="9244" width="2.375" style="40" customWidth="1"/>
    <col min="9245" max="9245" width="13.375" style="40" customWidth="1"/>
    <col min="9246" max="9246" width="4.5" style="40" customWidth="1"/>
    <col min="9247" max="9248" width="2.875" style="40" customWidth="1"/>
    <col min="9249" max="9249" width="16.5" style="40" bestFit="1" customWidth="1"/>
    <col min="9250" max="9250" width="10.875" style="40" customWidth="1"/>
    <col min="9251" max="9472" width="9" style="40"/>
    <col min="9473" max="9500" width="2.375" style="40" customWidth="1"/>
    <col min="9501" max="9501" width="13.375" style="40" customWidth="1"/>
    <col min="9502" max="9502" width="4.5" style="40" customWidth="1"/>
    <col min="9503" max="9504" width="2.875" style="40" customWidth="1"/>
    <col min="9505" max="9505" width="16.5" style="40" bestFit="1" customWidth="1"/>
    <col min="9506" max="9506" width="10.875" style="40" customWidth="1"/>
    <col min="9507" max="9728" width="9" style="40"/>
    <col min="9729" max="9756" width="2.375" style="40" customWidth="1"/>
    <col min="9757" max="9757" width="13.375" style="40" customWidth="1"/>
    <col min="9758" max="9758" width="4.5" style="40" customWidth="1"/>
    <col min="9759" max="9760" width="2.875" style="40" customWidth="1"/>
    <col min="9761" max="9761" width="16.5" style="40" bestFit="1" customWidth="1"/>
    <col min="9762" max="9762" width="10.875" style="40" customWidth="1"/>
    <col min="9763" max="9984" width="9" style="40"/>
    <col min="9985" max="10012" width="2.375" style="40" customWidth="1"/>
    <col min="10013" max="10013" width="13.375" style="40" customWidth="1"/>
    <col min="10014" max="10014" width="4.5" style="40" customWidth="1"/>
    <col min="10015" max="10016" width="2.875" style="40" customWidth="1"/>
    <col min="10017" max="10017" width="16.5" style="40" bestFit="1" customWidth="1"/>
    <col min="10018" max="10018" width="10.875" style="40" customWidth="1"/>
    <col min="10019" max="10240" width="9" style="40"/>
    <col min="10241" max="10268" width="2.375" style="40" customWidth="1"/>
    <col min="10269" max="10269" width="13.375" style="40" customWidth="1"/>
    <col min="10270" max="10270" width="4.5" style="40" customWidth="1"/>
    <col min="10271" max="10272" width="2.875" style="40" customWidth="1"/>
    <col min="10273" max="10273" width="16.5" style="40" bestFit="1" customWidth="1"/>
    <col min="10274" max="10274" width="10.875" style="40" customWidth="1"/>
    <col min="10275" max="10496" width="9" style="40"/>
    <col min="10497" max="10524" width="2.375" style="40" customWidth="1"/>
    <col min="10525" max="10525" width="13.375" style="40" customWidth="1"/>
    <col min="10526" max="10526" width="4.5" style="40" customWidth="1"/>
    <col min="10527" max="10528" width="2.875" style="40" customWidth="1"/>
    <col min="10529" max="10529" width="16.5" style="40" bestFit="1" customWidth="1"/>
    <col min="10530" max="10530" width="10.875" style="40" customWidth="1"/>
    <col min="10531" max="10752" width="9" style="40"/>
    <col min="10753" max="10780" width="2.375" style="40" customWidth="1"/>
    <col min="10781" max="10781" width="13.375" style="40" customWidth="1"/>
    <col min="10782" max="10782" width="4.5" style="40" customWidth="1"/>
    <col min="10783" max="10784" width="2.875" style="40" customWidth="1"/>
    <col min="10785" max="10785" width="16.5" style="40" bestFit="1" customWidth="1"/>
    <col min="10786" max="10786" width="10.875" style="40" customWidth="1"/>
    <col min="10787" max="11008" width="9" style="40"/>
    <col min="11009" max="11036" width="2.375" style="40" customWidth="1"/>
    <col min="11037" max="11037" width="13.375" style="40" customWidth="1"/>
    <col min="11038" max="11038" width="4.5" style="40" customWidth="1"/>
    <col min="11039" max="11040" width="2.875" style="40" customWidth="1"/>
    <col min="11041" max="11041" width="16.5" style="40" bestFit="1" customWidth="1"/>
    <col min="11042" max="11042" width="10.875" style="40" customWidth="1"/>
    <col min="11043" max="11264" width="9" style="40"/>
    <col min="11265" max="11292" width="2.375" style="40" customWidth="1"/>
    <col min="11293" max="11293" width="13.375" style="40" customWidth="1"/>
    <col min="11294" max="11294" width="4.5" style="40" customWidth="1"/>
    <col min="11295" max="11296" width="2.875" style="40" customWidth="1"/>
    <col min="11297" max="11297" width="16.5" style="40" bestFit="1" customWidth="1"/>
    <col min="11298" max="11298" width="10.875" style="40" customWidth="1"/>
    <col min="11299" max="11520" width="9" style="40"/>
    <col min="11521" max="11548" width="2.375" style="40" customWidth="1"/>
    <col min="11549" max="11549" width="13.375" style="40" customWidth="1"/>
    <col min="11550" max="11550" width="4.5" style="40" customWidth="1"/>
    <col min="11551" max="11552" width="2.875" style="40" customWidth="1"/>
    <col min="11553" max="11553" width="16.5" style="40" bestFit="1" customWidth="1"/>
    <col min="11554" max="11554" width="10.875" style="40" customWidth="1"/>
    <col min="11555" max="11776" width="9" style="40"/>
    <col min="11777" max="11804" width="2.375" style="40" customWidth="1"/>
    <col min="11805" max="11805" width="13.375" style="40" customWidth="1"/>
    <col min="11806" max="11806" width="4.5" style="40" customWidth="1"/>
    <col min="11807" max="11808" width="2.875" style="40" customWidth="1"/>
    <col min="11809" max="11809" width="16.5" style="40" bestFit="1" customWidth="1"/>
    <col min="11810" max="11810" width="10.875" style="40" customWidth="1"/>
    <col min="11811" max="12032" width="9" style="40"/>
    <col min="12033" max="12060" width="2.375" style="40" customWidth="1"/>
    <col min="12061" max="12061" width="13.375" style="40" customWidth="1"/>
    <col min="12062" max="12062" width="4.5" style="40" customWidth="1"/>
    <col min="12063" max="12064" width="2.875" style="40" customWidth="1"/>
    <col min="12065" max="12065" width="16.5" style="40" bestFit="1" customWidth="1"/>
    <col min="12066" max="12066" width="10.875" style="40" customWidth="1"/>
    <col min="12067" max="12288" width="9" style="40"/>
    <col min="12289" max="12316" width="2.375" style="40" customWidth="1"/>
    <col min="12317" max="12317" width="13.375" style="40" customWidth="1"/>
    <col min="12318" max="12318" width="4.5" style="40" customWidth="1"/>
    <col min="12319" max="12320" width="2.875" style="40" customWidth="1"/>
    <col min="12321" max="12321" width="16.5" style="40" bestFit="1" customWidth="1"/>
    <col min="12322" max="12322" width="10.875" style="40" customWidth="1"/>
    <col min="12323" max="12544" width="9" style="40"/>
    <col min="12545" max="12572" width="2.375" style="40" customWidth="1"/>
    <col min="12573" max="12573" width="13.375" style="40" customWidth="1"/>
    <col min="12574" max="12574" width="4.5" style="40" customWidth="1"/>
    <col min="12575" max="12576" width="2.875" style="40" customWidth="1"/>
    <col min="12577" max="12577" width="16.5" style="40" bestFit="1" customWidth="1"/>
    <col min="12578" max="12578" width="10.875" style="40" customWidth="1"/>
    <col min="12579" max="12800" width="9" style="40"/>
    <col min="12801" max="12828" width="2.375" style="40" customWidth="1"/>
    <col min="12829" max="12829" width="13.375" style="40" customWidth="1"/>
    <col min="12830" max="12830" width="4.5" style="40" customWidth="1"/>
    <col min="12831" max="12832" width="2.875" style="40" customWidth="1"/>
    <col min="12833" max="12833" width="16.5" style="40" bestFit="1" customWidth="1"/>
    <col min="12834" max="12834" width="10.875" style="40" customWidth="1"/>
    <col min="12835" max="13056" width="9" style="40"/>
    <col min="13057" max="13084" width="2.375" style="40" customWidth="1"/>
    <col min="13085" max="13085" width="13.375" style="40" customWidth="1"/>
    <col min="13086" max="13086" width="4.5" style="40" customWidth="1"/>
    <col min="13087" max="13088" width="2.875" style="40" customWidth="1"/>
    <col min="13089" max="13089" width="16.5" style="40" bestFit="1" customWidth="1"/>
    <col min="13090" max="13090" width="10.875" style="40" customWidth="1"/>
    <col min="13091" max="13312" width="9" style="40"/>
    <col min="13313" max="13340" width="2.375" style="40" customWidth="1"/>
    <col min="13341" max="13341" width="13.375" style="40" customWidth="1"/>
    <col min="13342" max="13342" width="4.5" style="40" customWidth="1"/>
    <col min="13343" max="13344" width="2.875" style="40" customWidth="1"/>
    <col min="13345" max="13345" width="16.5" style="40" bestFit="1" customWidth="1"/>
    <col min="13346" max="13346" width="10.875" style="40" customWidth="1"/>
    <col min="13347" max="13568" width="9" style="40"/>
    <col min="13569" max="13596" width="2.375" style="40" customWidth="1"/>
    <col min="13597" max="13597" width="13.375" style="40" customWidth="1"/>
    <col min="13598" max="13598" width="4.5" style="40" customWidth="1"/>
    <col min="13599" max="13600" width="2.875" style="40" customWidth="1"/>
    <col min="13601" max="13601" width="16.5" style="40" bestFit="1" customWidth="1"/>
    <col min="13602" max="13602" width="10.875" style="40" customWidth="1"/>
    <col min="13603" max="13824" width="9" style="40"/>
    <col min="13825" max="13852" width="2.375" style="40" customWidth="1"/>
    <col min="13853" max="13853" width="13.375" style="40" customWidth="1"/>
    <col min="13854" max="13854" width="4.5" style="40" customWidth="1"/>
    <col min="13855" max="13856" width="2.875" style="40" customWidth="1"/>
    <col min="13857" max="13857" width="16.5" style="40" bestFit="1" customWidth="1"/>
    <col min="13858" max="13858" width="10.875" style="40" customWidth="1"/>
    <col min="13859" max="14080" width="9" style="40"/>
    <col min="14081" max="14108" width="2.375" style="40" customWidth="1"/>
    <col min="14109" max="14109" width="13.375" style="40" customWidth="1"/>
    <col min="14110" max="14110" width="4.5" style="40" customWidth="1"/>
    <col min="14111" max="14112" width="2.875" style="40" customWidth="1"/>
    <col min="14113" max="14113" width="16.5" style="40" bestFit="1" customWidth="1"/>
    <col min="14114" max="14114" width="10.875" style="40" customWidth="1"/>
    <col min="14115" max="14336" width="9" style="40"/>
    <col min="14337" max="14364" width="2.375" style="40" customWidth="1"/>
    <col min="14365" max="14365" width="13.375" style="40" customWidth="1"/>
    <col min="14366" max="14366" width="4.5" style="40" customWidth="1"/>
    <col min="14367" max="14368" width="2.875" style="40" customWidth="1"/>
    <col min="14369" max="14369" width="16.5" style="40" bestFit="1" customWidth="1"/>
    <col min="14370" max="14370" width="10.875" style="40" customWidth="1"/>
    <col min="14371" max="14592" width="9" style="40"/>
    <col min="14593" max="14620" width="2.375" style="40" customWidth="1"/>
    <col min="14621" max="14621" width="13.375" style="40" customWidth="1"/>
    <col min="14622" max="14622" width="4.5" style="40" customWidth="1"/>
    <col min="14623" max="14624" width="2.875" style="40" customWidth="1"/>
    <col min="14625" max="14625" width="16.5" style="40" bestFit="1" customWidth="1"/>
    <col min="14626" max="14626" width="10.875" style="40" customWidth="1"/>
    <col min="14627" max="14848" width="9" style="40"/>
    <col min="14849" max="14876" width="2.375" style="40" customWidth="1"/>
    <col min="14877" max="14877" width="13.375" style="40" customWidth="1"/>
    <col min="14878" max="14878" width="4.5" style="40" customWidth="1"/>
    <col min="14879" max="14880" width="2.875" style="40" customWidth="1"/>
    <col min="14881" max="14881" width="16.5" style="40" bestFit="1" customWidth="1"/>
    <col min="14882" max="14882" width="10.875" style="40" customWidth="1"/>
    <col min="14883" max="15104" width="9" style="40"/>
    <col min="15105" max="15132" width="2.375" style="40" customWidth="1"/>
    <col min="15133" max="15133" width="13.375" style="40" customWidth="1"/>
    <col min="15134" max="15134" width="4.5" style="40" customWidth="1"/>
    <col min="15135" max="15136" width="2.875" style="40" customWidth="1"/>
    <col min="15137" max="15137" width="16.5" style="40" bestFit="1" customWidth="1"/>
    <col min="15138" max="15138" width="10.875" style="40" customWidth="1"/>
    <col min="15139" max="15360" width="9" style="40"/>
    <col min="15361" max="15388" width="2.375" style="40" customWidth="1"/>
    <col min="15389" max="15389" width="13.375" style="40" customWidth="1"/>
    <col min="15390" max="15390" width="4.5" style="40" customWidth="1"/>
    <col min="15391" max="15392" width="2.875" style="40" customWidth="1"/>
    <col min="15393" max="15393" width="16.5" style="40" bestFit="1" customWidth="1"/>
    <col min="15394" max="15394" width="10.875" style="40" customWidth="1"/>
    <col min="15395" max="15616" width="9" style="40"/>
    <col min="15617" max="15644" width="2.375" style="40" customWidth="1"/>
    <col min="15645" max="15645" width="13.375" style="40" customWidth="1"/>
    <col min="15646" max="15646" width="4.5" style="40" customWidth="1"/>
    <col min="15647" max="15648" width="2.875" style="40" customWidth="1"/>
    <col min="15649" max="15649" width="16.5" style="40" bestFit="1" customWidth="1"/>
    <col min="15650" max="15650" width="10.875" style="40" customWidth="1"/>
    <col min="15651" max="15872" width="9" style="40"/>
    <col min="15873" max="15900" width="2.375" style="40" customWidth="1"/>
    <col min="15901" max="15901" width="13.375" style="40" customWidth="1"/>
    <col min="15902" max="15902" width="4.5" style="40" customWidth="1"/>
    <col min="15903" max="15904" width="2.875" style="40" customWidth="1"/>
    <col min="15905" max="15905" width="16.5" style="40" bestFit="1" customWidth="1"/>
    <col min="15906" max="15906" width="10.875" style="40" customWidth="1"/>
    <col min="15907" max="16128" width="9" style="40"/>
    <col min="16129" max="16156" width="2.375" style="40" customWidth="1"/>
    <col min="16157" max="16157" width="13.375" style="40" customWidth="1"/>
    <col min="16158" max="16158" width="4.5" style="40" customWidth="1"/>
    <col min="16159" max="16160" width="2.875" style="40" customWidth="1"/>
    <col min="16161" max="16161" width="16.5" style="40" bestFit="1" customWidth="1"/>
    <col min="16162" max="16162" width="10.875" style="40" customWidth="1"/>
    <col min="16163" max="16384" width="9" style="40"/>
  </cols>
  <sheetData>
    <row r="1" spans="1:35" x14ac:dyDescent="0.1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row>
    <row r="2" spans="1:35" ht="17.25" x14ac:dyDescent="0.15">
      <c r="A2" s="42"/>
      <c r="B2" s="43" t="s">
        <v>77</v>
      </c>
      <c r="C2" s="42"/>
      <c r="D2" s="42"/>
      <c r="E2" s="42"/>
      <c r="F2" s="42"/>
      <c r="G2" s="42"/>
      <c r="H2" s="42"/>
      <c r="I2" s="42"/>
      <c r="J2" s="42"/>
      <c r="K2" s="42"/>
      <c r="L2" s="42"/>
      <c r="M2" s="42"/>
      <c r="N2" s="42"/>
      <c r="O2" s="42" t="s">
        <v>155</v>
      </c>
      <c r="P2" s="42"/>
      <c r="Q2" s="42"/>
      <c r="R2" s="42"/>
      <c r="S2" s="42"/>
      <c r="T2" s="42"/>
      <c r="U2" s="42"/>
      <c r="V2" s="42"/>
      <c r="W2" s="42"/>
      <c r="X2" s="42"/>
      <c r="Y2" s="42"/>
      <c r="Z2" s="42"/>
      <c r="AA2" s="42"/>
      <c r="AB2" s="42"/>
      <c r="AC2" s="42"/>
      <c r="AD2" s="42"/>
      <c r="AE2" s="42"/>
      <c r="AF2" s="42"/>
    </row>
    <row r="3" spans="1:35" ht="15" thickBot="1" x14ac:dyDescent="0.2">
      <c r="A3" s="42"/>
      <c r="B3" s="44"/>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row>
    <row r="4" spans="1:35" ht="15" thickBot="1" x14ac:dyDescent="0.2">
      <c r="A4" s="45" t="s">
        <v>78</v>
      </c>
      <c r="B4" s="44"/>
      <c r="C4" s="42"/>
      <c r="D4" s="42"/>
      <c r="E4" s="42"/>
      <c r="F4" s="42"/>
      <c r="G4" s="42"/>
      <c r="H4" s="42"/>
      <c r="I4" s="42"/>
      <c r="J4" s="42"/>
      <c r="K4" s="42"/>
      <c r="L4" s="42"/>
      <c r="M4" s="42"/>
      <c r="N4" s="42"/>
      <c r="O4" s="42"/>
      <c r="P4" s="42"/>
      <c r="Q4" s="42"/>
      <c r="R4" s="42"/>
      <c r="S4" s="42"/>
      <c r="T4" s="42"/>
      <c r="U4" s="42"/>
      <c r="V4" s="46"/>
      <c r="W4" s="46"/>
      <c r="X4" s="46"/>
      <c r="Y4" s="42"/>
      <c r="Z4" s="42"/>
      <c r="AA4" s="42"/>
      <c r="AB4" s="42"/>
      <c r="AC4" s="47">
        <v>24000</v>
      </c>
      <c r="AD4" s="48" t="s">
        <v>79</v>
      </c>
      <c r="AE4" s="42"/>
      <c r="AF4" s="42"/>
      <c r="AG4" s="40" t="s">
        <v>156</v>
      </c>
    </row>
    <row r="5" spans="1:35" ht="14.25" x14ac:dyDescent="0.15">
      <c r="A5" s="45"/>
      <c r="B5" s="44"/>
      <c r="C5" s="42"/>
      <c r="D5" s="42"/>
      <c r="E5" s="42"/>
      <c r="F5" s="42"/>
      <c r="G5" s="42"/>
      <c r="H5" s="42"/>
      <c r="I5" s="42"/>
      <c r="J5" s="42"/>
      <c r="K5" s="42"/>
      <c r="L5" s="42"/>
      <c r="M5" s="42"/>
      <c r="N5" s="42"/>
      <c r="O5" s="42"/>
      <c r="P5" s="42"/>
      <c r="Q5" s="42"/>
      <c r="R5" s="42"/>
      <c r="S5" s="42"/>
      <c r="T5" s="42"/>
      <c r="U5" s="42"/>
      <c r="V5" s="49"/>
      <c r="W5" s="49"/>
      <c r="X5" s="49"/>
      <c r="Y5" s="42"/>
      <c r="Z5" s="42"/>
      <c r="AA5" s="42"/>
      <c r="AB5" s="42"/>
      <c r="AC5" s="50"/>
      <c r="AD5" s="48"/>
      <c r="AE5" s="42"/>
      <c r="AF5" s="42"/>
    </row>
    <row r="6" spans="1:35" ht="15" thickBot="1" x14ac:dyDescent="0.2">
      <c r="A6" s="42"/>
      <c r="B6" s="44"/>
      <c r="C6" s="42"/>
      <c r="D6" s="42"/>
      <c r="E6" s="42"/>
      <c r="F6" s="42"/>
      <c r="G6" s="42"/>
      <c r="H6" s="42"/>
      <c r="I6" s="42"/>
      <c r="J6" s="42"/>
      <c r="K6" s="42"/>
      <c r="L6" s="42"/>
      <c r="M6" s="42"/>
      <c r="N6" s="42"/>
      <c r="O6" s="42"/>
      <c r="P6" s="42"/>
      <c r="Q6" s="42"/>
      <c r="R6" s="42"/>
      <c r="S6" s="42"/>
      <c r="T6" s="42"/>
      <c r="U6" s="42"/>
      <c r="V6" s="49"/>
      <c r="W6" s="49"/>
      <c r="X6" s="49"/>
      <c r="Y6" s="42"/>
      <c r="Z6" s="42"/>
      <c r="AA6" s="42"/>
      <c r="AB6" s="42"/>
      <c r="AC6" s="42"/>
      <c r="AD6" s="48"/>
      <c r="AE6" s="42"/>
      <c r="AF6" s="42"/>
    </row>
    <row r="7" spans="1:35" ht="15" thickBot="1" x14ac:dyDescent="0.2">
      <c r="A7" s="45" t="s">
        <v>80</v>
      </c>
      <c r="B7" s="44"/>
      <c r="C7" s="42"/>
      <c r="D7" s="42"/>
      <c r="E7" s="42"/>
      <c r="F7" s="42"/>
      <c r="G7" s="42"/>
      <c r="H7" s="42"/>
      <c r="I7" s="42"/>
      <c r="J7" s="42"/>
      <c r="K7" s="42"/>
      <c r="L7" s="42"/>
      <c r="M7" s="42"/>
      <c r="N7" s="42"/>
      <c r="O7" s="42"/>
      <c r="P7" s="42"/>
      <c r="Q7" s="42"/>
      <c r="R7" s="42"/>
      <c r="S7" s="42"/>
      <c r="T7" s="42"/>
      <c r="U7" s="42"/>
      <c r="V7" s="46"/>
      <c r="W7" s="46"/>
      <c r="X7" s="46"/>
      <c r="Y7" s="42"/>
      <c r="Z7" s="42"/>
      <c r="AA7" s="42"/>
      <c r="AB7" s="42"/>
      <c r="AC7" s="47">
        <v>0</v>
      </c>
      <c r="AD7" s="48" t="s">
        <v>79</v>
      </c>
      <c r="AE7" s="42"/>
      <c r="AF7" s="42"/>
    </row>
    <row r="8" spans="1:35" ht="14.25" x14ac:dyDescent="0.15">
      <c r="A8" s="45"/>
      <c r="B8" s="44"/>
      <c r="C8" s="42"/>
      <c r="D8" s="42"/>
      <c r="E8" s="42"/>
      <c r="F8" s="42"/>
      <c r="G8" s="42"/>
      <c r="H8" s="42"/>
      <c r="I8" s="42"/>
      <c r="J8" s="42"/>
      <c r="K8" s="42"/>
      <c r="L8" s="42"/>
      <c r="M8" s="42"/>
      <c r="N8" s="42"/>
      <c r="O8" s="42"/>
      <c r="P8" s="42"/>
      <c r="Q8" s="42"/>
      <c r="R8" s="42"/>
      <c r="S8" s="42"/>
      <c r="T8" s="42"/>
      <c r="U8" s="42"/>
      <c r="V8" s="42"/>
      <c r="W8" s="42"/>
      <c r="X8" s="42"/>
      <c r="Y8" s="42"/>
      <c r="Z8" s="42"/>
      <c r="AA8" s="42"/>
      <c r="AB8" s="42"/>
      <c r="AC8" s="50"/>
      <c r="AD8" s="48"/>
      <c r="AE8" s="42"/>
      <c r="AF8" s="42"/>
    </row>
    <row r="9" spans="1:35" s="41" customFormat="1" ht="14.25" x14ac:dyDescent="0.15">
      <c r="A9" s="45"/>
      <c r="B9" s="42"/>
      <c r="C9" s="42"/>
      <c r="D9" s="42"/>
      <c r="E9" s="42"/>
      <c r="F9" s="51"/>
      <c r="G9" s="51"/>
      <c r="H9" s="51"/>
      <c r="I9" s="51"/>
      <c r="J9" s="51"/>
      <c r="K9" s="52"/>
      <c r="L9" s="42"/>
      <c r="M9" s="42"/>
      <c r="N9" s="42"/>
      <c r="O9" s="42"/>
      <c r="P9" s="42"/>
      <c r="Q9" s="42"/>
      <c r="R9" s="42"/>
      <c r="S9" s="42"/>
      <c r="T9" s="42"/>
      <c r="U9" s="42"/>
      <c r="V9" s="42"/>
      <c r="W9" s="42"/>
      <c r="X9" s="42"/>
      <c r="Y9" s="42"/>
      <c r="Z9" s="42"/>
      <c r="AA9" s="42"/>
      <c r="AB9" s="42"/>
      <c r="AC9" s="53"/>
      <c r="AD9" s="48"/>
      <c r="AE9" s="42"/>
      <c r="AF9" s="42"/>
    </row>
    <row r="10" spans="1:35" s="41" customFormat="1" ht="14.25" x14ac:dyDescent="0.15">
      <c r="A10" s="45" t="s">
        <v>81</v>
      </c>
      <c r="B10" s="42"/>
      <c r="C10" s="42"/>
      <c r="D10" s="42"/>
      <c r="E10" s="42"/>
      <c r="F10" s="54"/>
      <c r="G10" s="54"/>
      <c r="H10" s="54"/>
      <c r="I10" s="54"/>
      <c r="J10" s="108" t="s">
        <v>82</v>
      </c>
      <c r="K10" s="109"/>
      <c r="L10" s="109"/>
      <c r="M10" s="109"/>
      <c r="N10" s="109"/>
      <c r="O10" s="109"/>
      <c r="P10" s="110"/>
      <c r="Q10" s="42"/>
      <c r="R10" s="42"/>
      <c r="S10" s="42"/>
      <c r="T10" s="42"/>
      <c r="U10" s="42"/>
      <c r="V10" s="42"/>
      <c r="W10" s="42"/>
      <c r="X10" s="42"/>
      <c r="Y10" s="42"/>
      <c r="Z10" s="42"/>
      <c r="AA10" s="42"/>
      <c r="AB10" s="42"/>
      <c r="AC10" s="55"/>
      <c r="AD10" s="48"/>
      <c r="AE10" s="42"/>
      <c r="AF10" s="42"/>
      <c r="AI10" s="56"/>
    </row>
    <row r="11" spans="1:35" s="41" customFormat="1" ht="14.25" x14ac:dyDescent="0.15">
      <c r="A11" s="45"/>
      <c r="B11" s="42"/>
      <c r="C11" s="42"/>
      <c r="D11" s="42"/>
      <c r="E11" s="42"/>
      <c r="F11" s="54"/>
      <c r="G11" s="54"/>
      <c r="H11" s="54"/>
      <c r="I11" s="54"/>
      <c r="J11" s="57"/>
      <c r="K11" s="57"/>
      <c r="L11" s="57"/>
      <c r="M11" s="57"/>
      <c r="N11" s="57"/>
      <c r="O11" s="57"/>
      <c r="P11" s="57"/>
      <c r="Q11" s="42"/>
      <c r="R11" s="42"/>
      <c r="S11" s="42"/>
      <c r="T11" s="42"/>
      <c r="U11" s="42"/>
      <c r="V11" s="42"/>
      <c r="W11" s="42"/>
      <c r="X11" s="42"/>
      <c r="Y11" s="42"/>
      <c r="Z11" s="42"/>
      <c r="AA11" s="42"/>
      <c r="AB11" s="42"/>
      <c r="AC11" s="53"/>
      <c r="AD11" s="48"/>
      <c r="AE11" s="42"/>
      <c r="AF11" s="42"/>
      <c r="AI11" s="56"/>
    </row>
    <row r="12" spans="1:35" s="41" customFormat="1" ht="14.25" x14ac:dyDescent="0.15">
      <c r="A12" s="45"/>
      <c r="B12" s="42"/>
      <c r="C12" s="42"/>
      <c r="D12" s="42"/>
      <c r="E12" s="42"/>
      <c r="F12" s="51"/>
      <c r="G12" s="51"/>
      <c r="H12" s="51"/>
      <c r="I12" s="51"/>
      <c r="J12" s="51"/>
      <c r="K12" s="52"/>
      <c r="L12" s="42"/>
      <c r="M12" s="42"/>
      <c r="N12" s="42"/>
      <c r="O12" s="42"/>
      <c r="P12" s="42"/>
      <c r="Q12" s="42"/>
      <c r="R12" s="42"/>
      <c r="S12" s="42"/>
      <c r="T12" s="42"/>
      <c r="U12" s="42"/>
      <c r="V12" s="42"/>
      <c r="W12" s="42"/>
      <c r="X12" s="42"/>
      <c r="Y12" s="42"/>
      <c r="Z12" s="42"/>
      <c r="AA12" s="42"/>
      <c r="AB12" s="42"/>
      <c r="AC12" s="53"/>
      <c r="AD12" s="48"/>
      <c r="AE12" s="42"/>
      <c r="AF12" s="42"/>
      <c r="AI12" s="56"/>
    </row>
    <row r="13" spans="1:35" s="41" customFormat="1" ht="14.25" x14ac:dyDescent="0.15">
      <c r="A13" s="45" t="s">
        <v>83</v>
      </c>
      <c r="B13" s="42"/>
      <c r="C13" s="42"/>
      <c r="D13" s="42"/>
      <c r="E13" s="42"/>
      <c r="F13" s="54"/>
      <c r="G13" s="54"/>
      <c r="H13" s="54"/>
      <c r="I13" s="54"/>
      <c r="J13" s="108" t="s">
        <v>84</v>
      </c>
      <c r="K13" s="109"/>
      <c r="L13" s="109"/>
      <c r="M13" s="109"/>
      <c r="N13" s="110"/>
      <c r="O13" s="57"/>
      <c r="P13" s="57"/>
      <c r="Q13" s="42"/>
      <c r="R13" s="42"/>
      <c r="S13" s="42"/>
      <c r="T13" s="42"/>
      <c r="U13" s="42"/>
      <c r="V13" s="42"/>
      <c r="W13" s="42"/>
      <c r="X13" s="42"/>
      <c r="Y13" s="42"/>
      <c r="Z13" s="42"/>
      <c r="AA13" s="42"/>
      <c r="AB13" s="42"/>
      <c r="AC13" s="53"/>
      <c r="AD13" s="48"/>
      <c r="AE13" s="42"/>
      <c r="AF13" s="42"/>
    </row>
    <row r="14" spans="1:35" s="41" customFormat="1" ht="14.25" x14ac:dyDescent="0.15">
      <c r="A14" s="45"/>
      <c r="B14" s="42"/>
      <c r="C14" s="42"/>
      <c r="D14" s="42"/>
      <c r="E14" s="42"/>
      <c r="F14" s="51"/>
      <c r="G14" s="51"/>
      <c r="H14" s="51"/>
      <c r="I14" s="51"/>
      <c r="J14" s="51"/>
      <c r="K14" s="52"/>
      <c r="L14" s="42"/>
      <c r="M14" s="42"/>
      <c r="N14" s="42"/>
      <c r="O14" s="42"/>
      <c r="P14" s="42"/>
      <c r="Q14" s="42"/>
      <c r="R14" s="42"/>
      <c r="S14" s="42"/>
      <c r="T14" s="42"/>
      <c r="U14" s="42"/>
      <c r="V14" s="42"/>
      <c r="W14" s="42"/>
      <c r="X14" s="42"/>
      <c r="Y14" s="42"/>
      <c r="Z14" s="42"/>
      <c r="AA14" s="42"/>
      <c r="AB14" s="42"/>
      <c r="AC14" s="53"/>
      <c r="AD14" s="48"/>
      <c r="AE14" s="42"/>
      <c r="AF14" s="42"/>
      <c r="AI14" s="58"/>
    </row>
    <row r="15" spans="1:35" s="41" customFormat="1" ht="15" thickBot="1" x14ac:dyDescent="0.2">
      <c r="A15" s="45"/>
      <c r="B15" s="42"/>
      <c r="C15" s="42"/>
      <c r="D15" s="42"/>
      <c r="E15" s="42"/>
      <c r="F15" s="51"/>
      <c r="G15" s="51"/>
      <c r="H15" s="51"/>
      <c r="I15" s="51"/>
      <c r="J15" s="51"/>
      <c r="K15" s="52"/>
      <c r="L15" s="42"/>
      <c r="M15" s="42"/>
      <c r="N15" s="42"/>
      <c r="O15" s="42"/>
      <c r="P15" s="42"/>
      <c r="Q15" s="42"/>
      <c r="R15" s="42"/>
      <c r="S15" s="42"/>
      <c r="T15" s="42"/>
      <c r="U15" s="42"/>
      <c r="V15" s="42"/>
      <c r="W15" s="42"/>
      <c r="X15" s="42"/>
      <c r="Y15" s="42"/>
      <c r="Z15" s="42"/>
      <c r="AA15" s="42"/>
      <c r="AB15" s="42"/>
      <c r="AC15" s="53"/>
      <c r="AD15" s="48"/>
      <c r="AE15" s="42"/>
      <c r="AF15" s="42"/>
      <c r="AG15" s="59"/>
      <c r="AI15" s="58"/>
    </row>
    <row r="16" spans="1:35" s="41" customFormat="1" ht="15" thickBot="1" x14ac:dyDescent="0.2">
      <c r="A16" s="45" t="s">
        <v>85</v>
      </c>
      <c r="B16" s="42"/>
      <c r="C16" s="42"/>
      <c r="D16" s="42"/>
      <c r="E16" s="42"/>
      <c r="F16" s="42"/>
      <c r="G16" s="42"/>
      <c r="H16" s="42"/>
      <c r="I16" s="42"/>
      <c r="J16" s="42"/>
      <c r="K16" s="42"/>
      <c r="L16" s="42"/>
      <c r="M16" s="42"/>
      <c r="N16" s="42"/>
      <c r="O16" s="42"/>
      <c r="P16" s="42"/>
      <c r="Q16" s="42"/>
      <c r="R16" s="42"/>
      <c r="S16" s="42"/>
      <c r="T16" s="42"/>
      <c r="U16" s="42"/>
      <c r="V16" s="46"/>
      <c r="W16" s="46"/>
      <c r="X16" s="46"/>
      <c r="Y16" s="42"/>
      <c r="Z16" s="42"/>
      <c r="AA16" s="42"/>
      <c r="AB16" s="42"/>
      <c r="AC16" s="60">
        <v>0</v>
      </c>
      <c r="AD16" s="48" t="s">
        <v>79</v>
      </c>
      <c r="AE16" s="42"/>
      <c r="AF16" s="42"/>
      <c r="AG16" s="40"/>
    </row>
    <row r="17" spans="1:34" ht="14.25" x14ac:dyDescent="0.15">
      <c r="A17" s="45"/>
      <c r="B17" s="42"/>
      <c r="C17" s="42"/>
      <c r="D17" s="42"/>
      <c r="E17" s="42"/>
      <c r="F17" s="51"/>
      <c r="G17" s="51"/>
      <c r="H17" s="51"/>
      <c r="I17" s="51"/>
      <c r="J17" s="51"/>
      <c r="K17" s="52"/>
      <c r="L17" s="42"/>
      <c r="M17" s="42"/>
      <c r="N17" s="42"/>
      <c r="O17" s="42"/>
      <c r="P17" s="42"/>
      <c r="Q17" s="42"/>
      <c r="R17" s="42"/>
      <c r="S17" s="42"/>
      <c r="T17" s="42"/>
      <c r="U17" s="42"/>
      <c r="V17" s="42"/>
      <c r="W17" s="42"/>
      <c r="X17" s="42"/>
      <c r="Y17" s="42"/>
      <c r="Z17" s="42"/>
      <c r="AA17" s="42"/>
      <c r="AB17" s="42"/>
      <c r="AC17" s="53"/>
      <c r="AD17" s="48"/>
      <c r="AE17" s="42"/>
      <c r="AF17" s="42"/>
      <c r="AH17" s="41"/>
    </row>
    <row r="18" spans="1:34" ht="15" thickBot="1" x14ac:dyDescent="0.2">
      <c r="A18" s="45"/>
      <c r="B18" s="42"/>
      <c r="C18" s="42"/>
      <c r="D18" s="42"/>
      <c r="E18" s="42"/>
      <c r="F18" s="51"/>
      <c r="G18" s="51"/>
      <c r="H18" s="51"/>
      <c r="I18" s="51"/>
      <c r="J18" s="51"/>
      <c r="K18" s="52"/>
      <c r="L18" s="42"/>
      <c r="M18" s="42"/>
      <c r="N18" s="42"/>
      <c r="O18" s="42"/>
      <c r="P18" s="42"/>
      <c r="Q18" s="42"/>
      <c r="R18" s="42"/>
      <c r="S18" s="42"/>
      <c r="T18" s="42"/>
      <c r="U18" s="42"/>
      <c r="V18" s="42"/>
      <c r="W18" s="42"/>
      <c r="X18" s="42"/>
      <c r="Y18" s="42"/>
      <c r="Z18" s="42"/>
      <c r="AA18" s="42"/>
      <c r="AB18" s="42"/>
      <c r="AC18" s="53"/>
      <c r="AD18" s="48"/>
      <c r="AE18" s="42"/>
      <c r="AF18" s="42"/>
      <c r="AH18" s="41"/>
    </row>
    <row r="19" spans="1:34" ht="15" thickBot="1" x14ac:dyDescent="0.2">
      <c r="A19" s="45" t="s">
        <v>86</v>
      </c>
      <c r="B19" s="61"/>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62">
        <v>8</v>
      </c>
      <c r="AD19" s="48" t="s">
        <v>87</v>
      </c>
      <c r="AE19" s="42"/>
      <c r="AF19" s="42"/>
      <c r="AH19" s="41"/>
    </row>
    <row r="20" spans="1:34" ht="14.25" x14ac:dyDescent="0.15">
      <c r="A20" s="45"/>
      <c r="B20" s="42"/>
      <c r="C20" s="42"/>
      <c r="D20" s="42"/>
      <c r="E20" s="42"/>
      <c r="F20" s="51"/>
      <c r="G20" s="51"/>
      <c r="H20" s="51"/>
      <c r="I20" s="51"/>
      <c r="J20" s="51"/>
      <c r="K20" s="52"/>
      <c r="L20" s="42"/>
      <c r="M20" s="42"/>
      <c r="N20" s="42"/>
      <c r="O20" s="42"/>
      <c r="P20" s="42"/>
      <c r="Q20" s="42"/>
      <c r="R20" s="42"/>
      <c r="S20" s="42"/>
      <c r="T20" s="42"/>
      <c r="U20" s="42"/>
      <c r="V20" s="42"/>
      <c r="W20" s="42"/>
      <c r="X20" s="42"/>
      <c r="Y20" s="42"/>
      <c r="Z20" s="42"/>
      <c r="AA20" s="42"/>
      <c r="AB20" s="42"/>
      <c r="AC20" s="53"/>
      <c r="AD20" s="48"/>
      <c r="AE20" s="42"/>
      <c r="AF20" s="42"/>
      <c r="AH20" s="41"/>
    </row>
    <row r="21" spans="1:34" ht="14.25" x14ac:dyDescent="0.15">
      <c r="A21" s="45"/>
      <c r="B21" s="42"/>
      <c r="C21" s="42"/>
      <c r="D21" s="42"/>
      <c r="E21" s="42"/>
      <c r="F21" s="51"/>
      <c r="G21" s="51"/>
      <c r="H21" s="51"/>
      <c r="I21" s="51"/>
      <c r="J21" s="51"/>
      <c r="K21" s="42"/>
      <c r="L21" s="42"/>
      <c r="M21" s="42"/>
      <c r="N21" s="42"/>
      <c r="O21" s="42"/>
      <c r="P21" s="42"/>
      <c r="Q21" s="42"/>
      <c r="R21" s="42"/>
      <c r="S21" s="42"/>
      <c r="T21" s="42"/>
      <c r="U21" s="42"/>
      <c r="V21" s="42"/>
      <c r="W21" s="42"/>
      <c r="X21" s="42"/>
      <c r="Y21" s="42"/>
      <c r="Z21" s="42"/>
      <c r="AA21" s="42"/>
      <c r="AB21" s="42"/>
      <c r="AC21" s="53"/>
      <c r="AD21" s="48"/>
      <c r="AE21" s="42"/>
      <c r="AF21" s="42"/>
      <c r="AG21" s="41"/>
      <c r="AH21" s="41"/>
    </row>
    <row r="22" spans="1:34" ht="14.25" x14ac:dyDescent="0.15">
      <c r="A22" s="45" t="s">
        <v>88</v>
      </c>
      <c r="B22" s="44"/>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8"/>
      <c r="AE22" s="42"/>
      <c r="AF22" s="42"/>
      <c r="AG22" s="41"/>
      <c r="AH22" s="41"/>
    </row>
    <row r="23" spans="1:34" ht="15" thickBot="1" x14ac:dyDescent="0.2">
      <c r="A23" s="45"/>
      <c r="B23" s="44"/>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8"/>
      <c r="AE23" s="42"/>
      <c r="AF23" s="42"/>
      <c r="AG23" s="41"/>
      <c r="AH23" s="41"/>
    </row>
    <row r="24" spans="1:34" ht="14.25" thickBot="1" x14ac:dyDescent="0.2">
      <c r="A24" s="42"/>
      <c r="B24" s="46" t="s">
        <v>89</v>
      </c>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63">
        <v>0</v>
      </c>
      <c r="AD24" s="48" t="s">
        <v>79</v>
      </c>
      <c r="AE24" s="42"/>
      <c r="AF24" s="42"/>
      <c r="AG24" s="41"/>
      <c r="AH24" s="41"/>
    </row>
    <row r="25" spans="1:34" ht="14.25" thickBot="1" x14ac:dyDescent="0.2">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8"/>
      <c r="AE25" s="42"/>
      <c r="AF25" s="42"/>
      <c r="AG25" s="41"/>
      <c r="AH25" s="41"/>
    </row>
    <row r="26" spans="1:34" ht="14.25" thickBot="1" x14ac:dyDescent="0.2">
      <c r="A26" s="42"/>
      <c r="B26" s="42" t="s">
        <v>90</v>
      </c>
      <c r="C26" s="42"/>
      <c r="D26" s="42"/>
      <c r="E26" s="42"/>
      <c r="F26" s="41"/>
      <c r="G26" s="42" t="s">
        <v>91</v>
      </c>
      <c r="H26" s="42"/>
      <c r="I26" s="41"/>
      <c r="J26" s="42"/>
      <c r="K26" s="41"/>
      <c r="L26" s="41"/>
      <c r="M26" s="41"/>
      <c r="N26" s="41"/>
      <c r="O26" s="41"/>
      <c r="P26" s="41"/>
      <c r="Q26" s="41"/>
      <c r="R26" s="41"/>
      <c r="S26" s="41"/>
      <c r="T26" s="41"/>
      <c r="U26" s="41"/>
      <c r="V26" s="41"/>
      <c r="W26" s="41"/>
      <c r="X26" s="41"/>
      <c r="Y26" s="42"/>
      <c r="Z26" s="42"/>
      <c r="AA26" s="42"/>
      <c r="AB26" s="42"/>
      <c r="AC26" s="64">
        <v>384</v>
      </c>
      <c r="AD26" s="65" t="s">
        <v>79</v>
      </c>
      <c r="AE26" s="42"/>
      <c r="AF26" s="42"/>
      <c r="AG26" s="41"/>
      <c r="AH26" s="41"/>
    </row>
    <row r="27" spans="1:34" x14ac:dyDescent="0.15">
      <c r="A27" s="42"/>
      <c r="B27" s="46" t="s">
        <v>92</v>
      </c>
      <c r="C27" s="42"/>
      <c r="D27" s="42"/>
      <c r="E27" s="42"/>
      <c r="F27" s="42" t="s">
        <v>93</v>
      </c>
      <c r="G27" s="41" t="s">
        <v>94</v>
      </c>
      <c r="H27" s="46" t="s">
        <v>95</v>
      </c>
      <c r="I27" s="42"/>
      <c r="J27" s="42"/>
      <c r="K27" s="42"/>
      <c r="L27" s="41"/>
      <c r="M27" s="42" t="s">
        <v>96</v>
      </c>
      <c r="N27" s="111" t="s">
        <v>97</v>
      </c>
      <c r="O27" s="112"/>
      <c r="P27" s="112"/>
      <c r="Q27" s="112"/>
      <c r="R27" s="112"/>
      <c r="S27" s="112"/>
      <c r="T27" s="42" t="s">
        <v>98</v>
      </c>
      <c r="U27" s="46" t="s">
        <v>80</v>
      </c>
      <c r="V27" s="42"/>
      <c r="W27" s="42"/>
      <c r="X27" s="42"/>
      <c r="Y27" s="41"/>
      <c r="Z27" s="41"/>
      <c r="AA27" s="42" t="s">
        <v>99</v>
      </c>
      <c r="AB27" s="41"/>
      <c r="AC27" s="42"/>
      <c r="AD27" s="48"/>
      <c r="AE27" s="42"/>
      <c r="AF27" s="42"/>
      <c r="AG27" s="66" t="s">
        <v>95</v>
      </c>
      <c r="AH27" s="41"/>
    </row>
    <row r="28" spans="1:34" x14ac:dyDescent="0.15">
      <c r="A28" s="42"/>
      <c r="B28" s="41"/>
      <c r="C28" s="42"/>
      <c r="D28" s="42"/>
      <c r="E28" s="42"/>
      <c r="F28" s="42"/>
      <c r="G28" s="42"/>
      <c r="H28" s="42"/>
      <c r="I28" s="42"/>
      <c r="J28" s="42"/>
      <c r="K28" s="42"/>
      <c r="L28" s="42"/>
      <c r="M28" s="42"/>
      <c r="N28" s="42"/>
      <c r="O28" s="42"/>
      <c r="P28" s="42"/>
      <c r="Q28" s="41"/>
      <c r="R28" s="41"/>
      <c r="S28" s="41"/>
      <c r="T28" s="42" t="s">
        <v>100</v>
      </c>
      <c r="U28" s="113">
        <v>1.6</v>
      </c>
      <c r="V28" s="114"/>
      <c r="W28" s="42" t="s">
        <v>101</v>
      </c>
      <c r="X28" s="42"/>
      <c r="Y28" s="42"/>
      <c r="Z28" s="42"/>
      <c r="AA28" s="41"/>
      <c r="AB28" s="42"/>
      <c r="AC28" s="42"/>
      <c r="AD28" s="48"/>
      <c r="AE28" s="42"/>
      <c r="AF28" s="42"/>
      <c r="AG28" s="66" t="s">
        <v>102</v>
      </c>
      <c r="AH28" s="67">
        <v>24000</v>
      </c>
    </row>
    <row r="29" spans="1:34" x14ac:dyDescent="0.15">
      <c r="A29" s="42"/>
      <c r="B29" s="42"/>
      <c r="C29" s="42"/>
      <c r="D29" s="42"/>
      <c r="E29" s="42"/>
      <c r="F29" s="42" t="s">
        <v>103</v>
      </c>
      <c r="G29" s="115">
        <v>2.1499999999999998E-2</v>
      </c>
      <c r="H29" s="116"/>
      <c r="I29" s="116"/>
      <c r="J29" s="42"/>
      <c r="K29" s="42" t="s">
        <v>100</v>
      </c>
      <c r="L29" s="42"/>
      <c r="M29" s="66" t="s">
        <v>97</v>
      </c>
      <c r="N29" s="42"/>
      <c r="O29" s="42"/>
      <c r="P29" s="42"/>
      <c r="Q29" s="42"/>
      <c r="R29" s="42"/>
      <c r="S29" s="42"/>
      <c r="T29" s="42" t="s">
        <v>104</v>
      </c>
      <c r="U29" s="117">
        <v>45451</v>
      </c>
      <c r="V29" s="118"/>
      <c r="W29" s="118"/>
      <c r="X29" s="118"/>
      <c r="Y29" s="42"/>
      <c r="Z29" s="42"/>
      <c r="AA29" s="42"/>
      <c r="AB29" s="42"/>
      <c r="AC29" s="42"/>
      <c r="AD29" s="48"/>
      <c r="AE29" s="42"/>
      <c r="AF29" s="42"/>
      <c r="AG29" s="66" t="s">
        <v>105</v>
      </c>
      <c r="AH29" s="41"/>
    </row>
    <row r="30" spans="1:34" x14ac:dyDescent="0.15">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8"/>
      <c r="AE30" s="42"/>
      <c r="AF30" s="42"/>
      <c r="AG30" s="41"/>
      <c r="AH30" s="41"/>
    </row>
    <row r="31" spans="1:34" x14ac:dyDescent="0.15">
      <c r="A31" s="42"/>
      <c r="B31" s="42"/>
      <c r="C31" s="42"/>
      <c r="D31" s="42"/>
      <c r="E31" s="42"/>
      <c r="F31" s="42" t="s">
        <v>106</v>
      </c>
      <c r="G31" s="41" t="s">
        <v>94</v>
      </c>
      <c r="H31" s="119">
        <v>24000</v>
      </c>
      <c r="I31" s="120"/>
      <c r="J31" s="120"/>
      <c r="K31" s="121"/>
      <c r="L31" s="41"/>
      <c r="M31" s="41" t="s">
        <v>98</v>
      </c>
      <c r="N31" s="41"/>
      <c r="O31" s="122">
        <v>0</v>
      </c>
      <c r="P31" s="123"/>
      <c r="Q31" s="123"/>
      <c r="R31" s="124"/>
      <c r="S31" s="42"/>
      <c r="T31" s="42" t="s">
        <v>96</v>
      </c>
      <c r="U31" s="119">
        <v>0</v>
      </c>
      <c r="V31" s="120"/>
      <c r="W31" s="120"/>
      <c r="X31" s="121"/>
      <c r="Y31" s="41"/>
      <c r="Z31" s="41"/>
      <c r="AA31" s="42" t="s">
        <v>99</v>
      </c>
      <c r="AB31" s="42"/>
      <c r="AC31" s="42"/>
      <c r="AD31" s="48"/>
      <c r="AE31" s="42"/>
      <c r="AF31" s="42"/>
      <c r="AG31" s="41"/>
      <c r="AH31" s="41"/>
    </row>
    <row r="32" spans="1:34" x14ac:dyDescent="0.15">
      <c r="A32" s="42"/>
      <c r="B32" s="42"/>
      <c r="C32" s="42"/>
      <c r="D32" s="42"/>
      <c r="E32" s="42"/>
      <c r="F32" s="42"/>
      <c r="G32" s="42"/>
      <c r="H32" s="42"/>
      <c r="I32" s="42"/>
      <c r="J32" s="42"/>
      <c r="K32" s="42"/>
      <c r="L32" s="42"/>
      <c r="M32" s="42"/>
      <c r="N32" s="42"/>
      <c r="O32" s="42"/>
      <c r="P32" s="42"/>
      <c r="Q32" s="42"/>
      <c r="R32" s="42"/>
      <c r="S32" s="42"/>
      <c r="T32" s="42" t="s">
        <v>107</v>
      </c>
      <c r="U32" s="125">
        <v>1.6</v>
      </c>
      <c r="V32" s="126"/>
      <c r="W32" s="42" t="s">
        <v>108</v>
      </c>
      <c r="X32" s="42"/>
      <c r="Y32" s="41"/>
      <c r="Z32" s="42"/>
      <c r="AA32" s="41"/>
      <c r="AB32" s="42"/>
      <c r="AC32" s="42"/>
      <c r="AD32" s="48"/>
      <c r="AE32" s="42"/>
      <c r="AF32" s="42"/>
      <c r="AG32" s="41"/>
      <c r="AH32" s="41"/>
    </row>
    <row r="33" spans="1:34" x14ac:dyDescent="0.15">
      <c r="A33" s="42"/>
      <c r="B33" s="42"/>
      <c r="C33" s="42"/>
      <c r="D33" s="42"/>
      <c r="E33" s="42"/>
      <c r="F33" s="42" t="s">
        <v>109</v>
      </c>
      <c r="G33" s="127" t="s">
        <v>69</v>
      </c>
      <c r="H33" s="128"/>
      <c r="I33" s="128"/>
      <c r="J33" s="42"/>
      <c r="K33" s="42" t="s">
        <v>100</v>
      </c>
      <c r="L33" s="42"/>
      <c r="M33" s="42"/>
      <c r="N33" s="119" t="s">
        <v>69</v>
      </c>
      <c r="O33" s="120"/>
      <c r="P33" s="120"/>
      <c r="Q33" s="121"/>
      <c r="R33" s="42"/>
      <c r="S33" s="42"/>
      <c r="T33" s="42" t="s">
        <v>103</v>
      </c>
      <c r="U33" s="129" t="s">
        <v>69</v>
      </c>
      <c r="V33" s="130"/>
      <c r="W33" s="130"/>
      <c r="X33" s="130"/>
      <c r="Y33" s="41"/>
      <c r="Z33" s="42"/>
      <c r="AA33" s="41"/>
      <c r="AB33" s="42"/>
      <c r="AC33" s="42"/>
      <c r="AD33" s="48"/>
      <c r="AE33" s="42"/>
      <c r="AF33" s="42"/>
      <c r="AG33" s="41"/>
      <c r="AH33" s="41"/>
    </row>
    <row r="34" spans="1:34" x14ac:dyDescent="0.15">
      <c r="A34" s="42"/>
      <c r="B34" s="42"/>
      <c r="C34" s="42"/>
      <c r="D34" s="42"/>
      <c r="E34" s="42"/>
      <c r="F34" s="42"/>
      <c r="G34" s="42"/>
      <c r="H34" s="42"/>
      <c r="I34" s="42"/>
      <c r="J34" s="42"/>
      <c r="K34" s="42"/>
      <c r="L34" s="42"/>
      <c r="M34" s="42"/>
      <c r="N34" s="42"/>
      <c r="O34" s="42"/>
      <c r="P34" s="42"/>
      <c r="Q34" s="42"/>
      <c r="R34" s="42"/>
      <c r="S34" s="42"/>
      <c r="T34" s="42"/>
      <c r="U34" s="68"/>
      <c r="V34" s="68"/>
      <c r="W34" s="42"/>
      <c r="X34" s="42"/>
      <c r="Y34" s="41"/>
      <c r="Z34" s="42"/>
      <c r="AA34" s="41"/>
      <c r="AB34" s="42"/>
      <c r="AC34" s="42"/>
      <c r="AD34" s="48"/>
      <c r="AE34" s="42"/>
      <c r="AF34" s="42"/>
      <c r="AG34" s="41"/>
      <c r="AH34" s="41"/>
    </row>
    <row r="35" spans="1:34" x14ac:dyDescent="0.15">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8"/>
      <c r="AE35" s="42"/>
      <c r="AF35" s="42"/>
      <c r="AG35" s="41"/>
      <c r="AH35" s="41"/>
    </row>
    <row r="36" spans="1:34" ht="14.25" x14ac:dyDescent="0.15">
      <c r="A36" s="45" t="s">
        <v>110</v>
      </c>
      <c r="B36" s="44"/>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8"/>
      <c r="AE36" s="42"/>
      <c r="AF36" s="42"/>
      <c r="AG36" s="41"/>
      <c r="AH36" s="41"/>
    </row>
    <row r="37" spans="1:34" ht="14.25" thickBot="1" x14ac:dyDescent="0.2">
      <c r="A37" s="42"/>
      <c r="B37" s="42"/>
      <c r="C37" s="42"/>
      <c r="D37" s="42"/>
      <c r="E37" s="42"/>
      <c r="F37" s="42"/>
      <c r="G37" s="42"/>
      <c r="H37" s="42"/>
      <c r="I37" s="42"/>
      <c r="J37" s="42"/>
      <c r="K37" s="69"/>
      <c r="L37" s="69"/>
      <c r="M37" s="69"/>
      <c r="N37" s="69"/>
      <c r="O37" s="42"/>
      <c r="P37" s="42"/>
      <c r="Q37" s="42"/>
      <c r="R37" s="70"/>
      <c r="S37" s="70"/>
      <c r="T37" s="42"/>
      <c r="U37" s="42"/>
      <c r="V37" s="42"/>
      <c r="W37" s="42"/>
      <c r="X37" s="42"/>
      <c r="Y37" s="42"/>
      <c r="Z37" s="42"/>
      <c r="AA37" s="42"/>
      <c r="AB37" s="42"/>
      <c r="AC37" s="42"/>
      <c r="AD37" s="48"/>
      <c r="AE37" s="42"/>
      <c r="AF37" s="42"/>
      <c r="AG37" s="41"/>
      <c r="AH37" s="41"/>
    </row>
    <row r="38" spans="1:34" ht="14.25" thickBot="1" x14ac:dyDescent="0.2">
      <c r="A38" s="42"/>
      <c r="B38" s="42" t="s">
        <v>111</v>
      </c>
      <c r="C38" s="42"/>
      <c r="D38" s="42"/>
      <c r="E38" s="42"/>
      <c r="F38" s="42"/>
      <c r="G38" s="42"/>
      <c r="H38" s="42"/>
      <c r="I38" s="42"/>
      <c r="J38" s="42"/>
      <c r="K38" s="69"/>
      <c r="L38" s="69"/>
      <c r="M38" s="69"/>
      <c r="N38" s="69"/>
      <c r="O38" s="42"/>
      <c r="P38" s="42"/>
      <c r="Q38" s="42"/>
      <c r="R38" s="70"/>
      <c r="S38" s="70"/>
      <c r="T38" s="42"/>
      <c r="U38" s="42"/>
      <c r="V38" s="42"/>
      <c r="W38" s="42"/>
      <c r="X38" s="42"/>
      <c r="Y38" s="42"/>
      <c r="Z38" s="42"/>
      <c r="AA38" s="42"/>
      <c r="AB38" s="42"/>
      <c r="AC38" s="47">
        <v>0</v>
      </c>
      <c r="AD38" s="48" t="s">
        <v>79</v>
      </c>
      <c r="AE38" s="42"/>
      <c r="AF38" s="42"/>
      <c r="AG38" s="41"/>
      <c r="AH38" s="41"/>
    </row>
    <row r="39" spans="1:34" ht="14.25" thickBot="1" x14ac:dyDescent="0.2">
      <c r="A39" s="42"/>
      <c r="B39" s="42"/>
      <c r="C39" s="42"/>
      <c r="D39" s="42"/>
      <c r="E39" s="42"/>
      <c r="F39" s="42"/>
      <c r="G39" s="42"/>
      <c r="H39" s="42"/>
      <c r="I39" s="42"/>
      <c r="J39" s="42"/>
      <c r="K39" s="69"/>
      <c r="L39" s="69"/>
      <c r="M39" s="69"/>
      <c r="N39" s="69"/>
      <c r="O39" s="42"/>
      <c r="P39" s="42"/>
      <c r="Q39" s="42"/>
      <c r="R39" s="70"/>
      <c r="S39" s="70"/>
      <c r="T39" s="42"/>
      <c r="U39" s="42"/>
      <c r="V39" s="42"/>
      <c r="W39" s="42"/>
      <c r="X39" s="42"/>
      <c r="Y39" s="42"/>
      <c r="Z39" s="42"/>
      <c r="AA39" s="42"/>
      <c r="AB39" s="42"/>
      <c r="AC39" s="42"/>
      <c r="AD39" s="48"/>
      <c r="AE39" s="42"/>
      <c r="AF39" s="42"/>
      <c r="AG39" s="41"/>
      <c r="AH39" s="41"/>
    </row>
    <row r="40" spans="1:34" ht="14.25" thickBot="1" x14ac:dyDescent="0.2">
      <c r="A40" s="42"/>
      <c r="B40" s="42" t="s">
        <v>112</v>
      </c>
      <c r="C40" s="42"/>
      <c r="D40" s="42"/>
      <c r="E40" s="42"/>
      <c r="F40" s="42"/>
      <c r="G40" s="42"/>
      <c r="H40" s="42"/>
      <c r="I40" s="42"/>
      <c r="J40" s="42"/>
      <c r="K40" s="69"/>
      <c r="L40" s="69"/>
      <c r="M40" s="69"/>
      <c r="N40" s="69"/>
      <c r="O40" s="42"/>
      <c r="P40" s="42"/>
      <c r="Q40" s="42"/>
      <c r="R40" s="70"/>
      <c r="S40" s="70"/>
      <c r="T40" s="42"/>
      <c r="U40" s="42"/>
      <c r="V40" s="42"/>
      <c r="W40" s="42"/>
      <c r="X40" s="42"/>
      <c r="Y40" s="42"/>
      <c r="Z40" s="42"/>
      <c r="AA40" s="42"/>
      <c r="AB40" s="42"/>
      <c r="AC40" s="47">
        <v>0</v>
      </c>
      <c r="AD40" s="48" t="s">
        <v>79</v>
      </c>
      <c r="AE40" s="42"/>
      <c r="AF40" s="42"/>
      <c r="AG40" s="41"/>
      <c r="AH40" s="41"/>
    </row>
    <row r="41" spans="1:34" ht="14.25" thickBot="1" x14ac:dyDescent="0.2">
      <c r="A41" s="42"/>
      <c r="B41" s="42"/>
      <c r="C41" s="42"/>
      <c r="D41" s="42"/>
      <c r="E41" s="42"/>
      <c r="F41" s="42"/>
      <c r="G41" s="42"/>
      <c r="H41" s="42"/>
      <c r="I41" s="42"/>
      <c r="J41" s="42"/>
      <c r="K41" s="69"/>
      <c r="L41" s="69"/>
      <c r="M41" s="69"/>
      <c r="N41" s="69"/>
      <c r="O41" s="42"/>
      <c r="P41" s="42"/>
      <c r="Q41" s="42"/>
      <c r="R41" s="70"/>
      <c r="S41" s="70"/>
      <c r="T41" s="42"/>
      <c r="U41" s="42"/>
      <c r="V41" s="42"/>
      <c r="W41" s="42"/>
      <c r="X41" s="42"/>
      <c r="Y41" s="42"/>
      <c r="Z41" s="42"/>
      <c r="AA41" s="42"/>
      <c r="AB41" s="42"/>
      <c r="AC41" s="42"/>
      <c r="AD41" s="48"/>
      <c r="AE41" s="42"/>
      <c r="AF41" s="42"/>
      <c r="AG41" s="41"/>
      <c r="AH41" s="41"/>
    </row>
    <row r="42" spans="1:34" ht="14.25" thickBot="1" x14ac:dyDescent="0.2">
      <c r="A42" s="42"/>
      <c r="B42" s="42" t="s">
        <v>113</v>
      </c>
      <c r="C42" s="42"/>
      <c r="D42" s="42"/>
      <c r="E42" s="42"/>
      <c r="F42" s="42"/>
      <c r="G42" s="42"/>
      <c r="H42" s="42"/>
      <c r="I42" s="42"/>
      <c r="J42" s="42"/>
      <c r="K42" s="69"/>
      <c r="L42" s="69"/>
      <c r="M42" s="69"/>
      <c r="N42" s="69"/>
      <c r="O42" s="42"/>
      <c r="P42" s="42"/>
      <c r="Q42" s="42"/>
      <c r="R42" s="70"/>
      <c r="S42" s="70"/>
      <c r="T42" s="42"/>
      <c r="U42" s="42"/>
      <c r="V42" s="42"/>
      <c r="W42" s="42"/>
      <c r="X42" s="42"/>
      <c r="Y42" s="42"/>
      <c r="Z42" s="42"/>
      <c r="AA42" s="42"/>
      <c r="AB42" s="42"/>
      <c r="AC42" s="47">
        <v>0</v>
      </c>
      <c r="AD42" s="48" t="s">
        <v>79</v>
      </c>
      <c r="AE42" s="42"/>
      <c r="AF42" s="42"/>
      <c r="AG42" s="41"/>
      <c r="AH42" s="41"/>
    </row>
    <row r="43" spans="1:34" ht="14.25" thickBot="1" x14ac:dyDescent="0.2">
      <c r="A43" s="42"/>
      <c r="B43" s="42"/>
      <c r="C43" s="42"/>
      <c r="D43" s="42"/>
      <c r="E43" s="42"/>
      <c r="F43" s="42"/>
      <c r="G43" s="42"/>
      <c r="H43" s="42"/>
      <c r="I43" s="42"/>
      <c r="J43" s="42"/>
      <c r="K43" s="69"/>
      <c r="L43" s="69"/>
      <c r="M43" s="69"/>
      <c r="N43" s="69"/>
      <c r="O43" s="42"/>
      <c r="P43" s="42"/>
      <c r="Q43" s="42"/>
      <c r="R43" s="70"/>
      <c r="S43" s="70"/>
      <c r="T43" s="42"/>
      <c r="U43" s="42"/>
      <c r="V43" s="42"/>
      <c r="W43" s="42"/>
      <c r="X43" s="42"/>
      <c r="Y43" s="42"/>
      <c r="Z43" s="42"/>
      <c r="AA43" s="42"/>
      <c r="AB43" s="42"/>
      <c r="AC43" s="42"/>
      <c r="AD43" s="48"/>
      <c r="AE43" s="42"/>
      <c r="AF43" s="42"/>
      <c r="AG43" s="41"/>
      <c r="AH43" s="41"/>
    </row>
    <row r="44" spans="1:34" ht="14.25" thickBot="1" x14ac:dyDescent="0.2">
      <c r="A44" s="42"/>
      <c r="B44" s="42" t="s">
        <v>114</v>
      </c>
      <c r="C44" s="42"/>
      <c r="D44" s="42"/>
      <c r="E44" s="42"/>
      <c r="F44" s="42"/>
      <c r="G44" s="42"/>
      <c r="H44" s="42"/>
      <c r="I44" s="42"/>
      <c r="J44" s="42"/>
      <c r="K44" s="69"/>
      <c r="L44" s="69"/>
      <c r="M44" s="69"/>
      <c r="N44" s="69"/>
      <c r="O44" s="42"/>
      <c r="P44" s="42"/>
      <c r="Q44" s="42"/>
      <c r="R44" s="70"/>
      <c r="S44" s="70"/>
      <c r="T44" s="42"/>
      <c r="U44" s="42"/>
      <c r="V44" s="42"/>
      <c r="W44" s="42"/>
      <c r="X44" s="42"/>
      <c r="Y44" s="42"/>
      <c r="Z44" s="42"/>
      <c r="AA44" s="42"/>
      <c r="AB44" s="42"/>
      <c r="AC44" s="71">
        <v>0</v>
      </c>
      <c r="AD44" s="48" t="s">
        <v>79</v>
      </c>
      <c r="AE44" s="42"/>
      <c r="AF44" s="42"/>
      <c r="AG44" s="41"/>
      <c r="AH44" s="41"/>
    </row>
    <row r="45" spans="1:34" ht="14.25" thickBot="1" x14ac:dyDescent="0.2">
      <c r="A45" s="42"/>
      <c r="B45" s="42"/>
      <c r="C45" s="42"/>
      <c r="D45" s="42"/>
      <c r="E45" s="42"/>
      <c r="F45" s="42"/>
      <c r="G45" s="42"/>
      <c r="H45" s="42"/>
      <c r="I45" s="42"/>
      <c r="J45" s="42"/>
      <c r="K45" s="69"/>
      <c r="L45" s="69"/>
      <c r="M45" s="69"/>
      <c r="N45" s="69"/>
      <c r="O45" s="42"/>
      <c r="P45" s="42"/>
      <c r="Q45" s="42"/>
      <c r="R45" s="70"/>
      <c r="S45" s="70"/>
      <c r="T45" s="42"/>
      <c r="U45" s="42"/>
      <c r="V45" s="42"/>
      <c r="W45" s="42"/>
      <c r="X45" s="42"/>
      <c r="Y45" s="42"/>
      <c r="Z45" s="42"/>
      <c r="AA45" s="42"/>
      <c r="AB45" s="42"/>
      <c r="AC45" s="42"/>
      <c r="AD45" s="48"/>
      <c r="AE45" s="42"/>
      <c r="AF45" s="42"/>
      <c r="AG45" s="41"/>
      <c r="AH45" s="41"/>
    </row>
    <row r="46" spans="1:34" ht="14.25" thickBot="1" x14ac:dyDescent="0.2">
      <c r="A46" s="42"/>
      <c r="B46" s="42" t="s">
        <v>115</v>
      </c>
      <c r="C46" s="42"/>
      <c r="D46" s="42"/>
      <c r="E46" s="42"/>
      <c r="F46" s="42"/>
      <c r="G46" s="42"/>
      <c r="H46" s="42"/>
      <c r="I46" s="42"/>
      <c r="J46" s="42"/>
      <c r="K46" s="69"/>
      <c r="L46" s="69"/>
      <c r="M46" s="69"/>
      <c r="N46" s="69"/>
      <c r="O46" s="42"/>
      <c r="P46" s="42"/>
      <c r="Q46" s="42"/>
      <c r="R46" s="70"/>
      <c r="S46" s="70"/>
      <c r="T46" s="42"/>
      <c r="U46" s="41"/>
      <c r="V46" s="41"/>
      <c r="W46" s="41"/>
      <c r="X46" s="41"/>
      <c r="Y46" s="41"/>
      <c r="Z46" s="41"/>
      <c r="AA46" s="42"/>
      <c r="AB46" s="42"/>
      <c r="AC46" s="71">
        <v>0</v>
      </c>
      <c r="AD46" s="48" t="s">
        <v>79</v>
      </c>
      <c r="AE46" s="42"/>
      <c r="AF46" s="42"/>
      <c r="AG46" s="41"/>
      <c r="AH46" s="41"/>
    </row>
    <row r="47" spans="1:34" ht="14.25" thickBot="1" x14ac:dyDescent="0.2">
      <c r="A47" s="42"/>
      <c r="B47" s="42"/>
      <c r="C47" s="42"/>
      <c r="D47" s="42"/>
      <c r="E47" s="42"/>
      <c r="F47" s="42"/>
      <c r="G47" s="42"/>
      <c r="H47" s="42"/>
      <c r="I47" s="41"/>
      <c r="J47" s="41"/>
      <c r="K47" s="41"/>
      <c r="L47" s="41"/>
      <c r="M47" s="41"/>
      <c r="N47" s="41"/>
      <c r="O47" s="41"/>
      <c r="P47" s="41"/>
      <c r="Q47" s="41"/>
      <c r="R47" s="41"/>
      <c r="S47" s="41"/>
      <c r="T47" s="41"/>
      <c r="U47" s="41"/>
      <c r="V47" s="41"/>
      <c r="W47" s="41"/>
      <c r="X47" s="41"/>
      <c r="Y47" s="41"/>
      <c r="Z47" s="41"/>
      <c r="AA47" s="41"/>
      <c r="AB47" s="42"/>
      <c r="AC47" s="42"/>
      <c r="AD47" s="48"/>
      <c r="AE47" s="42"/>
      <c r="AF47" s="42"/>
      <c r="AG47" s="41"/>
      <c r="AH47" s="41"/>
    </row>
    <row r="48" spans="1:34" ht="14.25" thickBot="1" x14ac:dyDescent="0.2">
      <c r="A48" s="42"/>
      <c r="B48" s="42" t="s">
        <v>116</v>
      </c>
      <c r="C48" s="42"/>
      <c r="D48" s="42"/>
      <c r="E48" s="42"/>
      <c r="F48" s="42"/>
      <c r="G48" s="42"/>
      <c r="H48" s="42"/>
      <c r="I48" s="42"/>
      <c r="J48" s="42"/>
      <c r="K48" s="69"/>
      <c r="L48" s="69"/>
      <c r="M48" s="69"/>
      <c r="N48" s="69"/>
      <c r="O48" s="42"/>
      <c r="P48" s="42"/>
      <c r="Q48" s="42"/>
      <c r="R48" s="70"/>
      <c r="S48" s="70"/>
      <c r="T48" s="42"/>
      <c r="AA48" s="42"/>
      <c r="AB48" s="42"/>
      <c r="AC48" s="71">
        <v>0</v>
      </c>
      <c r="AD48" s="48" t="s">
        <v>79</v>
      </c>
      <c r="AE48" s="42"/>
      <c r="AF48" s="42"/>
      <c r="AG48" s="41"/>
      <c r="AH48" s="41"/>
    </row>
    <row r="49" spans="1:34" ht="14.25" thickBot="1" x14ac:dyDescent="0.2">
      <c r="A49" s="42"/>
      <c r="B49" s="42"/>
      <c r="C49" s="42"/>
      <c r="D49" s="42"/>
      <c r="E49" s="42"/>
      <c r="Y49" s="42"/>
      <c r="Z49" s="42"/>
      <c r="AA49" s="42"/>
      <c r="AB49" s="42"/>
      <c r="AC49" s="42"/>
      <c r="AD49" s="48"/>
      <c r="AE49" s="42"/>
      <c r="AF49" s="42"/>
      <c r="AG49" s="41"/>
      <c r="AH49" s="41"/>
    </row>
    <row r="50" spans="1:34" ht="14.25" thickBot="1" x14ac:dyDescent="0.2">
      <c r="A50" s="42"/>
      <c r="B50" s="42" t="s">
        <v>117</v>
      </c>
      <c r="C50" s="42"/>
      <c r="D50" s="42"/>
      <c r="E50" s="42"/>
      <c r="G50" s="42" t="s">
        <v>118</v>
      </c>
      <c r="H50" s="42" t="s">
        <v>94</v>
      </c>
      <c r="I50" s="42" t="s">
        <v>95</v>
      </c>
      <c r="J50" s="42"/>
      <c r="K50" s="69"/>
      <c r="L50" s="69"/>
      <c r="M50" s="69"/>
      <c r="N50" s="42" t="s">
        <v>96</v>
      </c>
      <c r="O50" s="42" t="s">
        <v>80</v>
      </c>
      <c r="P50" s="42"/>
      <c r="Q50" s="42"/>
      <c r="R50" s="42"/>
      <c r="S50" s="41"/>
      <c r="U50" s="42" t="s">
        <v>99</v>
      </c>
      <c r="V50" s="42" t="s">
        <v>100</v>
      </c>
      <c r="W50" s="113">
        <v>0.7</v>
      </c>
      <c r="X50" s="114"/>
      <c r="Y50" s="42" t="s">
        <v>108</v>
      </c>
      <c r="Z50" s="42"/>
      <c r="AA50" s="41"/>
      <c r="AB50" s="42"/>
      <c r="AC50" s="72">
        <v>170</v>
      </c>
      <c r="AD50" s="48" t="s">
        <v>79</v>
      </c>
      <c r="AE50" s="42"/>
      <c r="AF50" s="42"/>
      <c r="AG50" s="41" t="s">
        <v>95</v>
      </c>
      <c r="AH50" s="41"/>
    </row>
    <row r="51" spans="1:34" x14ac:dyDescent="0.15">
      <c r="A51" s="42"/>
      <c r="B51" s="42"/>
      <c r="C51" s="42"/>
      <c r="D51" s="42"/>
      <c r="E51" s="42"/>
      <c r="F51" s="42"/>
      <c r="G51" s="42"/>
      <c r="H51" s="42"/>
      <c r="I51" s="42"/>
      <c r="J51" s="69"/>
      <c r="K51" s="69"/>
      <c r="L51" s="69"/>
      <c r="M51" s="69"/>
      <c r="N51" s="42"/>
      <c r="O51" s="42"/>
      <c r="P51" s="42"/>
      <c r="Q51" s="70"/>
      <c r="R51" s="70"/>
      <c r="S51" s="42"/>
      <c r="U51" s="42"/>
      <c r="V51" s="41"/>
      <c r="W51" s="41"/>
      <c r="X51" s="41"/>
      <c r="Y51" s="41"/>
      <c r="Z51" s="41"/>
      <c r="AA51" s="42"/>
      <c r="AB51" s="42"/>
      <c r="AC51" s="42"/>
      <c r="AD51" s="48"/>
      <c r="AE51" s="42"/>
      <c r="AF51" s="42"/>
      <c r="AG51" s="41" t="s">
        <v>102</v>
      </c>
      <c r="AH51" s="67">
        <v>24384</v>
      </c>
    </row>
    <row r="52" spans="1:34" x14ac:dyDescent="0.15">
      <c r="A52" s="42"/>
      <c r="B52" s="42"/>
      <c r="C52" s="42"/>
      <c r="D52" s="42"/>
      <c r="E52" s="42"/>
      <c r="G52" s="42" t="s">
        <v>93</v>
      </c>
      <c r="H52" s="42" t="s">
        <v>94</v>
      </c>
      <c r="I52" s="119">
        <v>24384</v>
      </c>
      <c r="J52" s="120"/>
      <c r="K52" s="120"/>
      <c r="L52" s="121"/>
      <c r="M52" s="69"/>
      <c r="N52" s="42" t="s">
        <v>96</v>
      </c>
      <c r="O52" s="119">
        <v>0</v>
      </c>
      <c r="P52" s="120"/>
      <c r="Q52" s="120"/>
      <c r="R52" s="121"/>
      <c r="S52" s="42"/>
      <c r="U52" s="42" t="s">
        <v>99</v>
      </c>
      <c r="V52" s="42" t="s">
        <v>107</v>
      </c>
      <c r="W52" s="131">
        <v>0.7</v>
      </c>
      <c r="X52" s="132"/>
      <c r="Y52" s="42" t="s">
        <v>108</v>
      </c>
      <c r="Z52" s="42"/>
      <c r="AA52" s="41"/>
      <c r="AB52" s="42"/>
      <c r="AC52" s="42"/>
      <c r="AD52" s="48"/>
      <c r="AE52" s="42"/>
      <c r="AF52" s="42"/>
      <c r="AG52" s="41" t="s">
        <v>119</v>
      </c>
      <c r="AH52" s="41"/>
    </row>
    <row r="53" spans="1:34" ht="14.25" thickBot="1" x14ac:dyDescent="0.2">
      <c r="A53" s="42"/>
      <c r="B53" s="42"/>
      <c r="C53" s="42"/>
      <c r="D53" s="42"/>
      <c r="E53" s="42"/>
      <c r="F53" s="41"/>
      <c r="G53" s="41"/>
      <c r="H53" s="41"/>
      <c r="I53" s="41"/>
      <c r="J53" s="41"/>
      <c r="K53" s="41"/>
      <c r="L53" s="41"/>
      <c r="M53" s="41"/>
      <c r="N53" s="41"/>
      <c r="O53" s="41"/>
      <c r="P53" s="41"/>
      <c r="Q53" s="41"/>
      <c r="R53" s="41"/>
      <c r="S53" s="41"/>
      <c r="T53" s="41"/>
      <c r="U53" s="41"/>
      <c r="V53" s="41"/>
      <c r="W53" s="41"/>
      <c r="X53" s="41"/>
      <c r="Y53" s="41"/>
      <c r="Z53" s="41"/>
      <c r="AA53" s="41"/>
      <c r="AB53" s="42"/>
      <c r="AC53" s="42"/>
      <c r="AD53" s="48"/>
      <c r="AE53" s="42"/>
      <c r="AF53" s="42"/>
      <c r="AG53" s="41"/>
      <c r="AH53" s="41"/>
    </row>
    <row r="54" spans="1:34" ht="14.25" thickBot="1" x14ac:dyDescent="0.2">
      <c r="A54" s="42"/>
      <c r="B54" s="46" t="s">
        <v>120</v>
      </c>
      <c r="C54" s="42"/>
      <c r="D54" s="42"/>
      <c r="E54" s="42"/>
      <c r="F54" s="42"/>
      <c r="G54" s="42"/>
      <c r="H54" s="42"/>
      <c r="I54" s="42"/>
      <c r="J54" s="42"/>
      <c r="K54" s="42"/>
      <c r="L54" s="42"/>
      <c r="M54" s="42"/>
      <c r="N54" s="42"/>
      <c r="O54" s="42"/>
      <c r="P54" s="42"/>
      <c r="Q54" s="42"/>
      <c r="R54" s="42"/>
      <c r="S54" s="42"/>
      <c r="T54" s="42"/>
      <c r="U54" s="42"/>
      <c r="V54" s="68"/>
      <c r="W54" s="68"/>
      <c r="X54" s="42"/>
      <c r="Y54" s="42"/>
      <c r="Z54" s="42"/>
      <c r="AA54" s="42"/>
      <c r="AB54" s="42"/>
      <c r="AC54" s="71">
        <v>0</v>
      </c>
      <c r="AD54" s="48" t="s">
        <v>79</v>
      </c>
      <c r="AE54" s="42"/>
      <c r="AF54" s="42"/>
      <c r="AG54" s="41"/>
      <c r="AH54" s="41"/>
    </row>
    <row r="55" spans="1:34" ht="14.25" thickBot="1" x14ac:dyDescent="0.2">
      <c r="A55" s="42"/>
      <c r="B55" s="42"/>
      <c r="C55" s="42"/>
      <c r="D55" s="42"/>
      <c r="E55" s="42"/>
      <c r="F55" s="42"/>
      <c r="G55" s="42"/>
      <c r="H55" s="42"/>
      <c r="I55" s="42"/>
      <c r="J55" s="42"/>
      <c r="K55" s="42"/>
      <c r="L55" s="42"/>
      <c r="M55" s="42"/>
      <c r="N55" s="42"/>
      <c r="O55" s="42"/>
      <c r="P55" s="42"/>
      <c r="Q55" s="42"/>
      <c r="R55" s="42"/>
      <c r="S55" s="42"/>
      <c r="T55" s="42"/>
      <c r="U55" s="42"/>
      <c r="V55" s="68"/>
      <c r="W55" s="68"/>
      <c r="X55" s="42"/>
      <c r="Y55" s="42"/>
      <c r="Z55" s="42"/>
      <c r="AA55" s="42"/>
      <c r="AB55" s="42"/>
      <c r="AC55" s="42"/>
      <c r="AD55" s="48"/>
      <c r="AE55" s="42"/>
      <c r="AF55" s="42"/>
      <c r="AG55" s="41"/>
      <c r="AH55" s="41"/>
    </row>
    <row r="56" spans="1:34" ht="14.25" thickBot="1" x14ac:dyDescent="0.2">
      <c r="A56" s="42"/>
      <c r="B56" s="42" t="s">
        <v>121</v>
      </c>
      <c r="C56" s="42"/>
      <c r="D56" s="42"/>
      <c r="E56" s="42"/>
      <c r="F56" s="42"/>
      <c r="G56" s="42"/>
      <c r="H56" s="42"/>
      <c r="I56" s="42"/>
      <c r="J56" s="42"/>
      <c r="K56" s="42"/>
      <c r="L56" s="42"/>
      <c r="M56" s="42"/>
      <c r="N56" s="42"/>
      <c r="O56" s="42"/>
      <c r="P56" s="42"/>
      <c r="Q56" s="42"/>
      <c r="R56" s="42"/>
      <c r="S56" s="42"/>
      <c r="T56" s="42"/>
      <c r="U56" s="42"/>
      <c r="V56" s="68"/>
      <c r="W56" s="68"/>
      <c r="X56" s="42"/>
      <c r="Y56" s="42"/>
      <c r="Z56" s="42"/>
      <c r="AA56" s="42"/>
      <c r="AB56" s="42"/>
      <c r="AC56" s="47">
        <v>0</v>
      </c>
      <c r="AD56" s="48" t="s">
        <v>79</v>
      </c>
      <c r="AE56" s="42"/>
      <c r="AF56" s="42"/>
      <c r="AG56" s="41"/>
      <c r="AH56" s="41"/>
    </row>
    <row r="57" spans="1:34" x14ac:dyDescent="0.15">
      <c r="A57" s="42"/>
      <c r="B57" s="42"/>
      <c r="C57" s="42"/>
      <c r="D57" s="42"/>
      <c r="E57" s="42"/>
      <c r="F57" s="42"/>
      <c r="G57" s="42"/>
      <c r="H57" s="42"/>
      <c r="I57" s="42"/>
      <c r="J57" s="42"/>
      <c r="K57" s="42"/>
      <c r="L57" s="42"/>
      <c r="M57" s="42"/>
      <c r="N57" s="42"/>
      <c r="O57" s="42"/>
      <c r="P57" s="42"/>
      <c r="Q57" s="42"/>
      <c r="R57" s="42"/>
      <c r="S57" s="42"/>
      <c r="T57" s="42"/>
      <c r="U57" s="42"/>
      <c r="V57" s="68"/>
      <c r="W57" s="68"/>
      <c r="X57" s="42"/>
      <c r="Y57" s="42"/>
      <c r="Z57" s="42"/>
      <c r="AA57" s="42"/>
      <c r="AB57" s="42"/>
      <c r="AC57" s="42"/>
      <c r="AD57" s="48"/>
      <c r="AE57" s="42"/>
      <c r="AF57" s="42"/>
      <c r="AG57" s="41"/>
      <c r="AH57" s="41"/>
    </row>
    <row r="58" spans="1:34" x14ac:dyDescent="0.15">
      <c r="A58" s="42"/>
      <c r="B58" s="42"/>
      <c r="C58" s="42"/>
      <c r="D58" s="42"/>
      <c r="E58" s="42"/>
      <c r="F58" s="42"/>
      <c r="G58" s="42"/>
      <c r="H58" s="42"/>
      <c r="I58" s="42"/>
      <c r="J58" s="42"/>
      <c r="K58" s="42"/>
      <c r="L58" s="42"/>
      <c r="M58" s="42"/>
      <c r="N58" s="42"/>
      <c r="O58" s="42"/>
      <c r="P58" s="42"/>
      <c r="Q58" s="42"/>
      <c r="R58" s="42"/>
      <c r="S58" s="42"/>
      <c r="T58" s="42"/>
      <c r="U58" s="42"/>
      <c r="V58" s="68"/>
      <c r="W58" s="68"/>
      <c r="X58" s="42"/>
      <c r="Y58" s="42"/>
      <c r="Z58" s="42"/>
      <c r="AA58" s="42"/>
      <c r="AB58" s="42"/>
      <c r="AC58" s="42"/>
      <c r="AD58" s="48"/>
      <c r="AE58" s="42"/>
      <c r="AF58" s="42"/>
      <c r="AG58" s="41"/>
      <c r="AH58" s="41"/>
    </row>
    <row r="59" spans="1:34" ht="14.25" x14ac:dyDescent="0.15">
      <c r="A59" s="45" t="s">
        <v>122</v>
      </c>
      <c r="B59" s="42"/>
      <c r="C59" s="42"/>
      <c r="D59" s="42"/>
      <c r="E59" s="42"/>
      <c r="F59" s="42"/>
      <c r="G59" s="42"/>
      <c r="H59" s="42"/>
      <c r="I59" s="42"/>
      <c r="J59" s="42"/>
      <c r="K59" s="42"/>
      <c r="L59" s="42"/>
      <c r="M59" s="42"/>
      <c r="N59" s="42"/>
      <c r="O59" s="42"/>
      <c r="P59" s="42"/>
      <c r="Q59" s="42"/>
      <c r="R59" s="42"/>
      <c r="S59" s="42"/>
      <c r="T59" s="42"/>
      <c r="U59" s="42"/>
      <c r="V59" s="68"/>
      <c r="W59" s="68"/>
      <c r="X59" s="42"/>
      <c r="Y59" s="42"/>
      <c r="Z59" s="42"/>
      <c r="AA59" s="42"/>
      <c r="AB59" s="42"/>
      <c r="AC59" s="42"/>
      <c r="AD59" s="48"/>
      <c r="AE59" s="42"/>
      <c r="AF59" s="42"/>
      <c r="AG59" s="41"/>
      <c r="AH59" s="41"/>
    </row>
    <row r="60" spans="1:34" ht="14.25" thickBot="1" x14ac:dyDescent="0.2">
      <c r="A60" s="42"/>
      <c r="B60" s="42"/>
      <c r="C60" s="42"/>
      <c r="D60" s="42"/>
      <c r="E60" s="42"/>
      <c r="F60" s="42"/>
      <c r="G60" s="42"/>
      <c r="H60" s="42"/>
      <c r="I60" s="42"/>
      <c r="J60" s="42"/>
      <c r="K60" s="42"/>
      <c r="L60" s="42"/>
      <c r="M60" s="42"/>
      <c r="N60" s="42"/>
      <c r="O60" s="42"/>
      <c r="P60" s="42"/>
      <c r="Q60" s="42"/>
      <c r="R60" s="42"/>
      <c r="S60" s="42"/>
      <c r="T60" s="42"/>
      <c r="U60" s="42"/>
      <c r="V60" s="68"/>
      <c r="W60" s="68"/>
      <c r="X60" s="42"/>
      <c r="Y60" s="42"/>
      <c r="Z60" s="42"/>
      <c r="AA60" s="42"/>
      <c r="AB60" s="42"/>
      <c r="AC60" s="42"/>
      <c r="AD60" s="48"/>
      <c r="AE60" s="42"/>
      <c r="AF60" s="42"/>
      <c r="AG60" s="41"/>
      <c r="AH60" s="41"/>
    </row>
    <row r="61" spans="1:34" ht="14.25" thickBot="1" x14ac:dyDescent="0.2">
      <c r="A61" s="42"/>
      <c r="B61" s="46" t="s">
        <v>123</v>
      </c>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73">
        <v>52</v>
      </c>
      <c r="AD61" s="48" t="s">
        <v>87</v>
      </c>
      <c r="AE61" s="42"/>
      <c r="AF61" s="42"/>
      <c r="AG61" s="41"/>
      <c r="AH61" s="41"/>
    </row>
    <row r="62" spans="1:34" x14ac:dyDescent="0.15">
      <c r="A62" s="42"/>
      <c r="B62" s="42"/>
      <c r="C62" s="42" t="s">
        <v>124</v>
      </c>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8"/>
      <c r="AE62" s="42"/>
      <c r="AF62" s="42"/>
      <c r="AG62" s="41"/>
      <c r="AH62" s="41"/>
    </row>
    <row r="63" spans="1:34" x14ac:dyDescent="0.15">
      <c r="A63" s="42"/>
      <c r="B63" s="42"/>
      <c r="C63" s="42"/>
      <c r="D63" s="42" t="s">
        <v>125</v>
      </c>
      <c r="E63" s="42"/>
      <c r="F63" s="42"/>
      <c r="G63" s="42"/>
      <c r="H63" s="42"/>
      <c r="I63" s="42"/>
      <c r="J63" s="42"/>
      <c r="K63" s="74"/>
      <c r="L63" s="42"/>
      <c r="M63" s="42"/>
      <c r="N63" s="42"/>
      <c r="O63" s="42"/>
      <c r="P63" s="42"/>
      <c r="Q63" s="42"/>
      <c r="R63" s="42"/>
      <c r="S63" s="42"/>
      <c r="T63" s="42"/>
      <c r="U63" s="42"/>
      <c r="V63" s="42"/>
      <c r="W63" s="42"/>
      <c r="X63" s="42"/>
      <c r="Y63" s="42"/>
      <c r="Z63" s="42"/>
      <c r="AA63" s="42"/>
      <c r="AB63" s="42"/>
      <c r="AC63" s="42"/>
      <c r="AD63" s="48"/>
      <c r="AE63" s="42"/>
      <c r="AF63" s="42"/>
      <c r="AG63" s="41" t="s">
        <v>126</v>
      </c>
      <c r="AH63" s="67">
        <v>170</v>
      </c>
    </row>
    <row r="64" spans="1:34" x14ac:dyDescent="0.15">
      <c r="A64" s="42"/>
      <c r="B64" s="42"/>
      <c r="C64" s="42"/>
      <c r="D64" s="42"/>
      <c r="E64" s="42"/>
      <c r="F64" s="42"/>
      <c r="G64" s="42"/>
      <c r="H64" s="42"/>
      <c r="I64" s="42"/>
      <c r="J64" s="42"/>
      <c r="K64" s="74"/>
      <c r="L64" s="42"/>
      <c r="M64" s="42"/>
      <c r="N64" s="42"/>
      <c r="O64" s="116"/>
      <c r="P64" s="116"/>
      <c r="Q64" s="116"/>
      <c r="R64" s="42"/>
      <c r="S64" s="42"/>
      <c r="T64" s="133">
        <v>52</v>
      </c>
      <c r="U64" s="134"/>
      <c r="V64" s="134"/>
      <c r="W64" s="135"/>
      <c r="X64" s="42" t="s">
        <v>87</v>
      </c>
      <c r="Y64" s="42"/>
      <c r="Z64" s="42"/>
      <c r="AA64" s="42"/>
      <c r="AB64" s="42"/>
      <c r="AC64" s="42"/>
      <c r="AD64" s="48"/>
      <c r="AE64" s="42"/>
      <c r="AF64" s="42"/>
      <c r="AG64" s="41"/>
      <c r="AH64" s="41"/>
    </row>
    <row r="65" spans="1:34" x14ac:dyDescent="0.15">
      <c r="A65" s="42"/>
      <c r="B65" s="42"/>
      <c r="C65" s="42"/>
      <c r="D65" s="42" t="s">
        <v>127</v>
      </c>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8"/>
      <c r="AE65" s="42"/>
      <c r="AF65" s="42"/>
      <c r="AG65" s="41" t="s">
        <v>128</v>
      </c>
      <c r="AH65" s="67">
        <v>24554</v>
      </c>
    </row>
    <row r="66" spans="1:34" x14ac:dyDescent="0.15">
      <c r="A66" s="42"/>
      <c r="B66" s="42"/>
      <c r="C66" s="42"/>
      <c r="D66" s="42"/>
      <c r="E66" s="115">
        <v>335.58</v>
      </c>
      <c r="F66" s="116"/>
      <c r="G66" s="116"/>
      <c r="H66" s="42" t="s">
        <v>100</v>
      </c>
      <c r="I66" s="136" t="s">
        <v>129</v>
      </c>
      <c r="J66" s="137"/>
      <c r="K66" s="137"/>
      <c r="L66" s="137"/>
      <c r="M66" s="48" t="s">
        <v>130</v>
      </c>
      <c r="N66" s="136">
        <v>-0.13500000000000001</v>
      </c>
      <c r="O66" s="137"/>
      <c r="P66" s="137"/>
      <c r="Q66" s="137"/>
      <c r="R66" s="42" t="s">
        <v>118</v>
      </c>
      <c r="S66" s="42"/>
      <c r="T66" s="133">
        <v>0</v>
      </c>
      <c r="U66" s="134"/>
      <c r="V66" s="134"/>
      <c r="W66" s="135"/>
      <c r="X66" s="42" t="s">
        <v>87</v>
      </c>
      <c r="Y66" s="42"/>
      <c r="Z66" s="42"/>
      <c r="AA66" s="42"/>
      <c r="AB66" s="42"/>
      <c r="AC66" s="42"/>
      <c r="AD66" s="48"/>
      <c r="AE66" s="42"/>
      <c r="AF66" s="42"/>
      <c r="AG66" s="41"/>
      <c r="AH66" s="41"/>
    </row>
    <row r="67" spans="1:34" x14ac:dyDescent="0.15">
      <c r="A67" s="42"/>
      <c r="B67" s="42"/>
      <c r="C67" s="42"/>
      <c r="D67" s="42" t="s">
        <v>131</v>
      </c>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8"/>
      <c r="AE67" s="42"/>
      <c r="AF67" s="42"/>
      <c r="AG67" s="41"/>
      <c r="AH67" s="41"/>
    </row>
    <row r="68" spans="1:34" x14ac:dyDescent="0.15">
      <c r="A68" s="42"/>
      <c r="B68" s="42"/>
      <c r="C68" s="42"/>
      <c r="D68" s="42"/>
      <c r="E68" s="42"/>
      <c r="F68" s="42"/>
      <c r="G68" s="42"/>
      <c r="H68" s="42"/>
      <c r="I68" s="42"/>
      <c r="J68" s="42"/>
      <c r="K68" s="42"/>
      <c r="L68" s="42"/>
      <c r="M68" s="42"/>
      <c r="N68" s="42"/>
      <c r="O68" s="42"/>
      <c r="P68" s="42"/>
      <c r="Q68" s="42"/>
      <c r="R68" s="42"/>
      <c r="S68" s="42"/>
      <c r="T68" s="133">
        <v>0</v>
      </c>
      <c r="U68" s="134"/>
      <c r="V68" s="134"/>
      <c r="W68" s="135"/>
      <c r="X68" s="42" t="s">
        <v>87</v>
      </c>
      <c r="Y68" s="42"/>
      <c r="Z68" s="42"/>
      <c r="AA68" s="42"/>
      <c r="AB68" s="42"/>
      <c r="AC68" s="42"/>
      <c r="AD68" s="48"/>
      <c r="AE68" s="42"/>
      <c r="AF68" s="42"/>
      <c r="AG68" s="41"/>
      <c r="AH68" s="41"/>
    </row>
    <row r="69" spans="1:34" x14ac:dyDescent="0.15">
      <c r="A69" s="42"/>
      <c r="B69" s="42"/>
      <c r="C69" s="42"/>
      <c r="D69" s="42"/>
      <c r="E69" s="42"/>
      <c r="F69" s="42"/>
      <c r="G69" s="42"/>
      <c r="H69" s="42"/>
      <c r="I69" s="42"/>
      <c r="J69" s="42"/>
      <c r="K69" s="42"/>
      <c r="L69" s="42"/>
      <c r="M69" s="42"/>
      <c r="N69" s="42"/>
      <c r="O69" s="42"/>
      <c r="P69" s="42"/>
      <c r="Q69" s="42"/>
      <c r="R69" s="42"/>
      <c r="S69" s="42"/>
      <c r="T69" s="42"/>
      <c r="U69" s="42"/>
      <c r="V69" s="68"/>
      <c r="W69" s="68"/>
      <c r="X69" s="42"/>
      <c r="Y69" s="42"/>
      <c r="Z69" s="42"/>
      <c r="AA69" s="42"/>
      <c r="AB69" s="42"/>
      <c r="AC69" s="42"/>
      <c r="AD69" s="48"/>
      <c r="AE69" s="42"/>
      <c r="AF69" s="42"/>
      <c r="AG69" s="41"/>
      <c r="AH69" s="41"/>
    </row>
    <row r="70" spans="1:34" ht="14.25" thickBot="1" x14ac:dyDescent="0.2">
      <c r="A70" s="42"/>
      <c r="B70" s="42"/>
      <c r="C70" s="42"/>
      <c r="D70" s="42"/>
      <c r="E70" s="42"/>
      <c r="F70" s="42"/>
      <c r="G70" s="42"/>
      <c r="H70" s="42"/>
      <c r="I70" s="42"/>
      <c r="J70" s="42"/>
      <c r="K70" s="42"/>
      <c r="L70" s="42"/>
      <c r="M70" s="42"/>
      <c r="N70" s="42"/>
      <c r="O70" s="42"/>
      <c r="P70" s="42"/>
      <c r="Q70" s="42"/>
      <c r="R70" s="42"/>
      <c r="S70" s="42"/>
      <c r="T70" s="42"/>
      <c r="U70" s="42"/>
      <c r="V70" s="68"/>
      <c r="W70" s="68"/>
      <c r="X70" s="42"/>
      <c r="Y70" s="42"/>
      <c r="Z70" s="42"/>
      <c r="AA70" s="42"/>
      <c r="AB70" s="42"/>
      <c r="AC70" s="42"/>
      <c r="AD70" s="48"/>
      <c r="AE70" s="42"/>
      <c r="AF70" s="42"/>
      <c r="AG70" s="41"/>
      <c r="AH70" s="41"/>
    </row>
    <row r="71" spans="1:34" ht="14.25" thickBot="1" x14ac:dyDescent="0.2">
      <c r="A71" s="42"/>
      <c r="B71" s="46" t="s">
        <v>132</v>
      </c>
      <c r="C71" s="42"/>
      <c r="D71" s="42"/>
      <c r="E71" s="42" t="s">
        <v>118</v>
      </c>
      <c r="F71" s="42"/>
      <c r="G71" s="42" t="s">
        <v>94</v>
      </c>
      <c r="H71" s="42" t="s">
        <v>95</v>
      </c>
      <c r="I71" s="42"/>
      <c r="J71" s="42"/>
      <c r="K71" s="42"/>
      <c r="L71" s="42"/>
      <c r="M71" s="41" t="s">
        <v>103</v>
      </c>
      <c r="N71" s="41" t="s">
        <v>126</v>
      </c>
      <c r="O71" s="41"/>
      <c r="P71" s="41"/>
      <c r="Q71" s="41"/>
      <c r="R71" s="41"/>
      <c r="S71" s="41" t="s">
        <v>96</v>
      </c>
      <c r="T71" s="42" t="s">
        <v>80</v>
      </c>
      <c r="U71" s="42"/>
      <c r="V71" s="42"/>
      <c r="W71" s="42"/>
      <c r="X71" s="42"/>
      <c r="Y71" s="41"/>
      <c r="Z71" s="41" t="s">
        <v>99</v>
      </c>
      <c r="AA71" s="41"/>
      <c r="AB71" s="41"/>
      <c r="AC71" s="72">
        <v>12446</v>
      </c>
      <c r="AD71" s="48" t="s">
        <v>79</v>
      </c>
      <c r="AE71" s="42"/>
      <c r="AF71" s="42"/>
      <c r="AG71" s="41"/>
      <c r="AH71" s="41"/>
    </row>
    <row r="72" spans="1:34" x14ac:dyDescent="0.15">
      <c r="A72" s="42"/>
      <c r="B72" s="42"/>
      <c r="C72" s="42"/>
      <c r="D72" s="42"/>
      <c r="E72" s="42"/>
      <c r="F72" s="42"/>
      <c r="G72" s="42"/>
      <c r="H72" s="42"/>
      <c r="I72" s="42"/>
      <c r="J72" s="42"/>
      <c r="K72" s="42"/>
      <c r="L72" s="42"/>
      <c r="M72" s="41"/>
      <c r="N72" s="41"/>
      <c r="O72" s="41"/>
      <c r="P72" s="41"/>
      <c r="Q72" s="41"/>
      <c r="R72" s="41"/>
      <c r="S72" s="69" t="s">
        <v>100</v>
      </c>
      <c r="T72" s="69" t="s">
        <v>123</v>
      </c>
      <c r="V72" s="42"/>
      <c r="W72" s="42"/>
      <c r="X72" s="42"/>
      <c r="Y72" s="42"/>
      <c r="Z72" s="42"/>
      <c r="AA72" s="41"/>
      <c r="AB72" s="41"/>
      <c r="AC72" s="42"/>
      <c r="AD72" s="48"/>
      <c r="AE72" s="42"/>
      <c r="AF72" s="42"/>
      <c r="AG72" s="41"/>
      <c r="AH72" s="41"/>
    </row>
    <row r="73" spans="1:34" x14ac:dyDescent="0.15">
      <c r="A73" s="42"/>
      <c r="B73" s="42"/>
      <c r="C73" s="42"/>
      <c r="D73" s="42"/>
      <c r="E73" s="42"/>
      <c r="F73" s="42"/>
      <c r="G73" s="42"/>
      <c r="H73" s="42"/>
      <c r="I73" s="42"/>
      <c r="J73" s="42"/>
      <c r="K73" s="42"/>
      <c r="L73" s="42"/>
      <c r="M73" s="41"/>
      <c r="N73" s="41"/>
      <c r="O73" s="41"/>
      <c r="P73" s="41"/>
      <c r="Q73" s="41"/>
      <c r="R73" s="41"/>
      <c r="S73" s="69" t="s">
        <v>100</v>
      </c>
      <c r="T73" s="75" t="s">
        <v>133</v>
      </c>
      <c r="U73" s="69"/>
      <c r="V73" s="42"/>
      <c r="W73" s="42"/>
      <c r="X73" s="42"/>
      <c r="Y73" s="42"/>
      <c r="Z73" s="42"/>
      <c r="AA73" s="41"/>
      <c r="AB73" s="41"/>
      <c r="AC73" s="42"/>
      <c r="AD73" s="48"/>
      <c r="AE73" s="42"/>
      <c r="AF73" s="42"/>
      <c r="AG73" s="41"/>
      <c r="AH73" s="41"/>
    </row>
    <row r="74" spans="1:34" x14ac:dyDescent="0.15">
      <c r="A74" s="42"/>
      <c r="B74" s="42"/>
      <c r="C74" s="42"/>
      <c r="D74" s="42"/>
      <c r="E74" s="42"/>
      <c r="F74" s="42"/>
      <c r="G74" s="42"/>
      <c r="H74" s="42"/>
      <c r="I74" s="42"/>
      <c r="J74" s="42"/>
      <c r="K74" s="42"/>
      <c r="L74" s="42"/>
      <c r="M74" s="42"/>
      <c r="N74" s="42"/>
      <c r="O74" s="42"/>
      <c r="P74" s="42"/>
      <c r="Q74" s="42"/>
      <c r="R74" s="42"/>
      <c r="S74" s="69" t="s">
        <v>96</v>
      </c>
      <c r="T74" s="75" t="s">
        <v>134</v>
      </c>
      <c r="U74" s="69"/>
      <c r="V74" s="42"/>
      <c r="W74" s="42"/>
      <c r="X74" s="42"/>
      <c r="Y74" s="42"/>
      <c r="Z74" s="42"/>
      <c r="AA74" s="41"/>
      <c r="AB74" s="42"/>
      <c r="AC74" s="42"/>
      <c r="AD74" s="48"/>
      <c r="AE74" s="42"/>
      <c r="AF74" s="42"/>
      <c r="AG74" s="41"/>
      <c r="AH74" s="41"/>
    </row>
    <row r="75" spans="1:34" x14ac:dyDescent="0.15">
      <c r="A75" s="42"/>
      <c r="B75" s="42"/>
      <c r="C75" s="42"/>
      <c r="D75" s="42"/>
      <c r="E75" s="42"/>
      <c r="F75" s="42"/>
      <c r="G75" s="42"/>
      <c r="H75" s="42"/>
      <c r="I75" s="42"/>
      <c r="J75" s="42"/>
      <c r="K75" s="42"/>
      <c r="L75" s="42"/>
      <c r="M75" s="42"/>
      <c r="N75" s="42"/>
      <c r="O75" s="42"/>
      <c r="P75" s="42"/>
      <c r="Q75" s="42"/>
      <c r="R75" s="42"/>
      <c r="S75" s="42"/>
      <c r="T75" s="42"/>
      <c r="U75" s="42"/>
      <c r="V75" s="68"/>
      <c r="W75" s="68"/>
      <c r="X75" s="42"/>
      <c r="Y75" s="42"/>
      <c r="Z75" s="42"/>
      <c r="AA75" s="42"/>
      <c r="AB75" s="42"/>
      <c r="AC75" s="42"/>
      <c r="AD75" s="48"/>
      <c r="AE75" s="42"/>
      <c r="AF75" s="42"/>
      <c r="AG75" s="41"/>
      <c r="AH75" s="41"/>
    </row>
    <row r="76" spans="1:34" x14ac:dyDescent="0.15">
      <c r="A76" s="42"/>
      <c r="B76" s="42" t="s">
        <v>132</v>
      </c>
      <c r="C76" s="42"/>
      <c r="D76" s="42"/>
      <c r="E76" s="42" t="s">
        <v>118</v>
      </c>
      <c r="F76" s="42"/>
      <c r="G76" s="42" t="s">
        <v>94</v>
      </c>
      <c r="H76" s="119">
        <v>24384</v>
      </c>
      <c r="I76" s="120"/>
      <c r="J76" s="120"/>
      <c r="K76" s="121"/>
      <c r="L76" s="42"/>
      <c r="M76" s="41" t="s">
        <v>103</v>
      </c>
      <c r="N76" s="122">
        <v>170</v>
      </c>
      <c r="O76" s="123"/>
      <c r="P76" s="123"/>
      <c r="Q76" s="124"/>
      <c r="R76" s="41"/>
      <c r="S76" s="41" t="s">
        <v>98</v>
      </c>
      <c r="T76" s="41"/>
      <c r="U76" s="119">
        <v>0</v>
      </c>
      <c r="V76" s="120"/>
      <c r="W76" s="120"/>
      <c r="X76" s="121"/>
      <c r="Y76" s="41"/>
      <c r="Z76" s="41" t="s">
        <v>99</v>
      </c>
      <c r="AA76" s="41"/>
      <c r="AB76" s="42"/>
      <c r="AC76" s="42"/>
      <c r="AD76" s="48"/>
      <c r="AE76" s="42"/>
      <c r="AF76" s="42"/>
      <c r="AG76" s="40" t="s">
        <v>135</v>
      </c>
      <c r="AH76" s="76">
        <v>37322</v>
      </c>
    </row>
    <row r="77" spans="1:34" x14ac:dyDescent="0.15">
      <c r="A77" s="42"/>
      <c r="B77" s="42"/>
      <c r="C77" s="42"/>
      <c r="D77" s="42"/>
      <c r="E77" s="42"/>
      <c r="F77" s="42"/>
      <c r="G77" s="42"/>
      <c r="H77" s="42"/>
      <c r="I77" s="42"/>
      <c r="J77" s="42"/>
      <c r="K77" s="42"/>
      <c r="L77" s="42"/>
      <c r="M77" s="41"/>
      <c r="N77" s="41"/>
      <c r="O77" s="41"/>
      <c r="P77" s="41"/>
      <c r="Q77" s="41"/>
      <c r="R77" s="41"/>
      <c r="S77" s="69" t="s">
        <v>100</v>
      </c>
      <c r="T77" s="41"/>
      <c r="U77" s="127">
        <v>52</v>
      </c>
      <c r="V77" s="128"/>
      <c r="W77" s="128"/>
      <c r="X77" s="128"/>
      <c r="Y77" s="42" t="s">
        <v>108</v>
      </c>
      <c r="Z77" s="42"/>
      <c r="AA77" s="41"/>
      <c r="AB77" s="42"/>
      <c r="AC77" s="42"/>
      <c r="AD77" s="48"/>
      <c r="AE77" s="42"/>
      <c r="AF77" s="42"/>
      <c r="AG77" s="40" t="s">
        <v>136</v>
      </c>
      <c r="AH77" s="76">
        <v>37000</v>
      </c>
    </row>
    <row r="78" spans="1:34" x14ac:dyDescent="0.15">
      <c r="A78" s="42"/>
      <c r="B78" s="42"/>
      <c r="C78" s="42"/>
      <c r="D78" s="42"/>
      <c r="E78" s="42"/>
      <c r="F78" s="42"/>
      <c r="G78" s="42"/>
      <c r="H78" s="42"/>
      <c r="I78" s="42"/>
      <c r="J78" s="42"/>
      <c r="K78" s="42"/>
      <c r="L78" s="42"/>
      <c r="M78" s="42"/>
      <c r="N78" s="42"/>
      <c r="O78" s="42"/>
      <c r="P78" s="42"/>
      <c r="Q78" s="42"/>
      <c r="R78" s="42"/>
      <c r="S78" s="69" t="s">
        <v>137</v>
      </c>
      <c r="T78" s="41"/>
      <c r="U78" s="138">
        <v>322</v>
      </c>
      <c r="V78" s="139"/>
      <c r="W78" s="139"/>
      <c r="X78" s="139"/>
      <c r="Y78" s="42"/>
      <c r="Z78" s="42"/>
      <c r="AA78" s="41"/>
      <c r="AB78" s="42"/>
      <c r="AC78" s="42"/>
      <c r="AD78" s="48"/>
      <c r="AE78" s="42"/>
      <c r="AF78" s="42"/>
      <c r="AG78" s="77" t="s">
        <v>138</v>
      </c>
      <c r="AH78" s="76">
        <v>2960</v>
      </c>
    </row>
    <row r="79" spans="1:34" x14ac:dyDescent="0.15">
      <c r="A79" s="42"/>
      <c r="B79" s="42"/>
      <c r="C79" s="42"/>
      <c r="D79" s="42"/>
      <c r="E79" s="42"/>
      <c r="F79" s="42"/>
      <c r="G79" s="42"/>
      <c r="H79" s="42"/>
      <c r="I79" s="42"/>
      <c r="J79" s="42"/>
      <c r="K79" s="42"/>
      <c r="L79" s="42"/>
      <c r="M79" s="42"/>
      <c r="N79" s="42"/>
      <c r="O79" s="42"/>
      <c r="P79" s="42"/>
      <c r="Q79" s="42"/>
      <c r="R79" s="42"/>
      <c r="S79" s="69"/>
      <c r="T79" s="41"/>
      <c r="U79" s="78"/>
      <c r="V79" s="78"/>
      <c r="W79" s="78"/>
      <c r="X79" s="78"/>
      <c r="Y79" s="42"/>
      <c r="Z79" s="42"/>
      <c r="AA79" s="41"/>
      <c r="AB79" s="42"/>
      <c r="AC79" s="42"/>
      <c r="AD79" s="48"/>
      <c r="AE79" s="42"/>
      <c r="AF79" s="42"/>
      <c r="AG79" s="77" t="s">
        <v>139</v>
      </c>
      <c r="AH79" s="76">
        <v>39960</v>
      </c>
    </row>
    <row r="80" spans="1:34" x14ac:dyDescent="0.15">
      <c r="A80" s="42"/>
      <c r="B80" s="42"/>
      <c r="C80" s="42"/>
      <c r="D80" s="42"/>
      <c r="E80" s="42"/>
      <c r="F80" s="42"/>
      <c r="G80" s="42"/>
      <c r="H80" s="42"/>
      <c r="I80" s="42"/>
      <c r="J80" s="42"/>
      <c r="K80" s="42"/>
      <c r="L80" s="42"/>
      <c r="M80" s="42"/>
      <c r="N80" s="42"/>
      <c r="O80" s="42"/>
      <c r="P80" s="42"/>
      <c r="Q80" s="42"/>
      <c r="R80" s="42"/>
      <c r="S80" s="69"/>
      <c r="T80" s="41"/>
      <c r="U80" s="78"/>
      <c r="V80" s="78"/>
      <c r="W80" s="78"/>
      <c r="X80" s="78"/>
      <c r="Y80" s="42"/>
      <c r="Z80" s="42"/>
      <c r="AA80" s="41"/>
      <c r="AB80" s="42"/>
      <c r="AC80" s="42"/>
      <c r="AD80" s="48"/>
      <c r="AE80" s="42"/>
      <c r="AF80" s="42"/>
      <c r="AG80" s="77"/>
      <c r="AH80" s="79"/>
    </row>
    <row r="81" spans="1:34" x14ac:dyDescent="0.15">
      <c r="A81" s="42"/>
      <c r="B81" s="42"/>
      <c r="C81" s="42"/>
      <c r="D81" s="42"/>
      <c r="E81" s="42"/>
      <c r="F81" s="42"/>
      <c r="G81" s="42"/>
      <c r="H81" s="42"/>
      <c r="I81" s="42"/>
      <c r="J81" s="42"/>
      <c r="K81" s="42"/>
      <c r="L81" s="42"/>
      <c r="M81" s="42"/>
      <c r="N81" s="42"/>
      <c r="O81" s="42"/>
      <c r="P81" s="42"/>
      <c r="Q81" s="42"/>
      <c r="R81" s="42"/>
      <c r="S81" s="69"/>
      <c r="T81" s="41"/>
      <c r="U81" s="78"/>
      <c r="V81" s="78"/>
      <c r="W81" s="78"/>
      <c r="X81" s="78"/>
      <c r="Y81" s="42"/>
      <c r="Z81" s="42"/>
      <c r="AA81" s="41"/>
      <c r="AB81" s="42"/>
      <c r="AC81" s="42"/>
      <c r="AD81" s="48"/>
      <c r="AE81" s="42"/>
      <c r="AF81" s="42"/>
      <c r="AG81" s="77"/>
      <c r="AH81" s="79"/>
    </row>
    <row r="82" spans="1:34" ht="14.25" thickBot="1" x14ac:dyDescent="0.2">
      <c r="A82" s="42"/>
      <c r="B82" s="42"/>
      <c r="C82" s="42"/>
      <c r="D82" s="42"/>
      <c r="E82" s="42"/>
      <c r="F82" s="42"/>
      <c r="G82" s="42"/>
      <c r="H82" s="42"/>
      <c r="I82" s="42"/>
      <c r="J82" s="42"/>
      <c r="K82" s="42"/>
      <c r="L82" s="42"/>
      <c r="M82" s="42"/>
      <c r="N82" s="42"/>
      <c r="O82" s="42"/>
      <c r="P82" s="42"/>
      <c r="Q82" s="42"/>
      <c r="R82" s="42"/>
      <c r="S82" s="69"/>
      <c r="T82" s="41"/>
      <c r="U82" s="78"/>
      <c r="V82" s="78"/>
      <c r="W82" s="78"/>
      <c r="X82" s="78"/>
      <c r="Y82" s="42"/>
      <c r="Z82" s="42"/>
      <c r="AA82" s="41"/>
      <c r="AB82" s="42"/>
      <c r="AC82" s="42"/>
      <c r="AD82" s="48"/>
      <c r="AE82" s="42"/>
      <c r="AF82" s="42"/>
      <c r="AG82" s="77"/>
      <c r="AH82" s="79"/>
    </row>
    <row r="83" spans="1:34" ht="28.5" customHeight="1" thickBot="1" x14ac:dyDescent="0.2">
      <c r="A83" s="42"/>
      <c r="B83" s="140" t="s">
        <v>140</v>
      </c>
      <c r="C83" s="141"/>
      <c r="D83" s="141"/>
      <c r="E83" s="141"/>
      <c r="F83" s="141"/>
      <c r="G83" s="141"/>
      <c r="H83" s="141"/>
      <c r="I83" s="141"/>
      <c r="J83" s="141"/>
      <c r="K83" s="141"/>
      <c r="L83" s="141"/>
      <c r="M83" s="141"/>
      <c r="N83" s="141"/>
      <c r="O83" s="141"/>
      <c r="P83" s="141"/>
      <c r="Q83" s="141"/>
      <c r="R83" s="141"/>
      <c r="S83" s="141"/>
      <c r="T83" s="141"/>
      <c r="U83" s="141"/>
      <c r="V83" s="141"/>
      <c r="W83" s="141"/>
      <c r="X83" s="141"/>
      <c r="Y83" s="141"/>
      <c r="Z83" s="141"/>
      <c r="AA83" s="141"/>
      <c r="AB83" s="141"/>
      <c r="AC83" s="141"/>
      <c r="AD83" s="142"/>
      <c r="AE83" s="42"/>
      <c r="AF83" s="42"/>
      <c r="AG83" s="41"/>
      <c r="AH83" s="41"/>
    </row>
    <row r="84" spans="1:34" ht="20.25" customHeight="1" x14ac:dyDescent="0.15">
      <c r="A84" s="42"/>
      <c r="B84" s="143" t="s">
        <v>141</v>
      </c>
      <c r="C84" s="144"/>
      <c r="D84" s="144"/>
      <c r="E84" s="144"/>
      <c r="F84" s="144"/>
      <c r="G84" s="144"/>
      <c r="H84" s="144"/>
      <c r="I84" s="144"/>
      <c r="J84" s="144"/>
      <c r="K84" s="144"/>
      <c r="L84" s="144"/>
      <c r="M84" s="144"/>
      <c r="N84" s="144"/>
      <c r="O84" s="144"/>
      <c r="P84" s="145"/>
      <c r="Q84" s="146" t="s">
        <v>62</v>
      </c>
      <c r="R84" s="147"/>
      <c r="S84" s="147"/>
      <c r="T84" s="148"/>
      <c r="U84" s="146" t="s">
        <v>63</v>
      </c>
      <c r="V84" s="147"/>
      <c r="W84" s="147"/>
      <c r="X84" s="148"/>
      <c r="Y84" s="146" t="s">
        <v>64</v>
      </c>
      <c r="Z84" s="147"/>
      <c r="AA84" s="147"/>
      <c r="AB84" s="148"/>
      <c r="AC84" s="146" t="s">
        <v>142</v>
      </c>
      <c r="AD84" s="149"/>
      <c r="AE84" s="42"/>
      <c r="AF84" s="42"/>
      <c r="AG84" s="41"/>
      <c r="AH84" s="41"/>
    </row>
    <row r="85" spans="1:34" ht="28.5" customHeight="1" x14ac:dyDescent="0.15">
      <c r="A85" s="42"/>
      <c r="B85" s="150" t="s">
        <v>143</v>
      </c>
      <c r="C85" s="151"/>
      <c r="D85" s="151"/>
      <c r="E85" s="151"/>
      <c r="F85" s="151"/>
      <c r="G85" s="151"/>
      <c r="H85" s="151"/>
      <c r="I85" s="151"/>
      <c r="J85" s="151"/>
      <c r="K85" s="151"/>
      <c r="L85" s="151"/>
      <c r="M85" s="151"/>
      <c r="N85" s="151"/>
      <c r="O85" s="151"/>
      <c r="P85" s="152"/>
      <c r="Q85" s="153" t="s">
        <v>144</v>
      </c>
      <c r="R85" s="154"/>
      <c r="S85" s="154"/>
      <c r="T85" s="155"/>
      <c r="U85" s="153">
        <v>1</v>
      </c>
      <c r="V85" s="154"/>
      <c r="W85" s="154"/>
      <c r="X85" s="155"/>
      <c r="Y85" s="156"/>
      <c r="Z85" s="157"/>
      <c r="AA85" s="157"/>
      <c r="AB85" s="158"/>
      <c r="AC85" s="156">
        <v>39960</v>
      </c>
      <c r="AD85" s="159"/>
      <c r="AE85" s="42"/>
      <c r="AF85" s="42"/>
      <c r="AG85" s="41"/>
      <c r="AH85" s="41"/>
    </row>
    <row r="86" spans="1:34" ht="28.5" customHeight="1" x14ac:dyDescent="0.15">
      <c r="A86" s="42"/>
      <c r="B86" s="150" t="s">
        <v>145</v>
      </c>
      <c r="C86" s="151"/>
      <c r="D86" s="151"/>
      <c r="E86" s="151"/>
      <c r="F86" s="151"/>
      <c r="G86" s="151"/>
      <c r="H86" s="151"/>
      <c r="I86" s="151"/>
      <c r="J86" s="151"/>
      <c r="K86" s="151"/>
      <c r="L86" s="151"/>
      <c r="M86" s="151"/>
      <c r="N86" s="151"/>
      <c r="O86" s="151"/>
      <c r="P86" s="152"/>
      <c r="Q86" s="153" t="s">
        <v>144</v>
      </c>
      <c r="R86" s="154"/>
      <c r="S86" s="154"/>
      <c r="T86" s="155"/>
      <c r="U86" s="153">
        <v>1</v>
      </c>
      <c r="V86" s="154"/>
      <c r="W86" s="154"/>
      <c r="X86" s="155"/>
      <c r="Y86" s="156"/>
      <c r="Z86" s="157"/>
      <c r="AA86" s="157"/>
      <c r="AB86" s="158"/>
      <c r="AC86" s="156">
        <v>37000</v>
      </c>
      <c r="AD86" s="159"/>
      <c r="AE86" s="42"/>
      <c r="AF86" s="42"/>
      <c r="AG86" s="41"/>
      <c r="AH86" s="41"/>
    </row>
    <row r="87" spans="1:34" ht="28.5" customHeight="1" x14ac:dyDescent="0.15">
      <c r="A87" s="42"/>
      <c r="B87" s="150" t="s">
        <v>146</v>
      </c>
      <c r="C87" s="151"/>
      <c r="D87" s="151"/>
      <c r="E87" s="151"/>
      <c r="F87" s="151"/>
      <c r="G87" s="151"/>
      <c r="H87" s="151"/>
      <c r="I87" s="151"/>
      <c r="J87" s="151"/>
      <c r="K87" s="151"/>
      <c r="L87" s="151"/>
      <c r="M87" s="151"/>
      <c r="N87" s="151"/>
      <c r="O87" s="151"/>
      <c r="P87" s="152"/>
      <c r="Q87" s="153" t="s">
        <v>144</v>
      </c>
      <c r="R87" s="154"/>
      <c r="S87" s="154"/>
      <c r="T87" s="155"/>
      <c r="U87" s="153">
        <v>1</v>
      </c>
      <c r="V87" s="154"/>
      <c r="W87" s="154"/>
      <c r="X87" s="155"/>
      <c r="Y87" s="156"/>
      <c r="Z87" s="157"/>
      <c r="AA87" s="157"/>
      <c r="AB87" s="158"/>
      <c r="AC87" s="156">
        <v>37000</v>
      </c>
      <c r="AD87" s="159"/>
      <c r="AE87" s="42"/>
      <c r="AF87" s="42"/>
      <c r="AG87" s="41"/>
      <c r="AH87" s="41"/>
    </row>
    <row r="88" spans="1:34" ht="28.5" customHeight="1" x14ac:dyDescent="0.15">
      <c r="A88" s="42"/>
      <c r="B88" s="150" t="s">
        <v>147</v>
      </c>
      <c r="C88" s="151"/>
      <c r="D88" s="151"/>
      <c r="E88" s="151"/>
      <c r="F88" s="151"/>
      <c r="G88" s="151"/>
      <c r="H88" s="151"/>
      <c r="I88" s="151"/>
      <c r="J88" s="151"/>
      <c r="K88" s="151"/>
      <c r="L88" s="151"/>
      <c r="M88" s="151"/>
      <c r="N88" s="151"/>
      <c r="O88" s="151"/>
      <c r="P88" s="152"/>
      <c r="Q88" s="153" t="s">
        <v>144</v>
      </c>
      <c r="R88" s="154"/>
      <c r="S88" s="154"/>
      <c r="T88" s="155"/>
      <c r="U88" s="153">
        <v>1</v>
      </c>
      <c r="V88" s="154"/>
      <c r="W88" s="154"/>
      <c r="X88" s="155"/>
      <c r="Y88" s="156"/>
      <c r="Z88" s="157"/>
      <c r="AA88" s="157"/>
      <c r="AB88" s="158"/>
      <c r="AC88" s="156">
        <v>24384</v>
      </c>
      <c r="AD88" s="159"/>
      <c r="AE88" s="42"/>
      <c r="AF88" s="42"/>
      <c r="AG88" s="41"/>
      <c r="AH88" s="41"/>
    </row>
    <row r="89" spans="1:34" ht="28.5" customHeight="1" x14ac:dyDescent="0.15">
      <c r="A89" s="42"/>
      <c r="B89" s="160" t="s">
        <v>148</v>
      </c>
      <c r="C89" s="161"/>
      <c r="D89" s="161"/>
      <c r="E89" s="161"/>
      <c r="F89" s="161"/>
      <c r="G89" s="161"/>
      <c r="H89" s="161"/>
      <c r="I89" s="161"/>
      <c r="J89" s="161"/>
      <c r="K89" s="161"/>
      <c r="L89" s="161"/>
      <c r="M89" s="161"/>
      <c r="N89" s="161"/>
      <c r="O89" s="161"/>
      <c r="P89" s="162"/>
      <c r="Q89" s="153" t="s">
        <v>144</v>
      </c>
      <c r="R89" s="154"/>
      <c r="S89" s="154"/>
      <c r="T89" s="155"/>
      <c r="U89" s="153">
        <v>1</v>
      </c>
      <c r="V89" s="154"/>
      <c r="W89" s="154"/>
      <c r="X89" s="155"/>
      <c r="Y89" s="156"/>
      <c r="Z89" s="157"/>
      <c r="AA89" s="157"/>
      <c r="AB89" s="158"/>
      <c r="AC89" s="156">
        <v>24000</v>
      </c>
      <c r="AD89" s="159"/>
      <c r="AE89" s="42"/>
      <c r="AF89" s="42"/>
      <c r="AG89" s="41"/>
      <c r="AH89" s="41"/>
    </row>
    <row r="90" spans="1:34" ht="28.5" customHeight="1" x14ac:dyDescent="0.15">
      <c r="A90" s="42"/>
      <c r="B90" s="150" t="s">
        <v>149</v>
      </c>
      <c r="C90" s="151"/>
      <c r="D90" s="151"/>
      <c r="E90" s="151"/>
      <c r="F90" s="151"/>
      <c r="G90" s="151"/>
      <c r="H90" s="151"/>
      <c r="I90" s="151"/>
      <c r="J90" s="151"/>
      <c r="K90" s="151"/>
      <c r="L90" s="151"/>
      <c r="M90" s="151"/>
      <c r="N90" s="151"/>
      <c r="O90" s="151"/>
      <c r="P90" s="152"/>
      <c r="Q90" s="153" t="s">
        <v>144</v>
      </c>
      <c r="R90" s="154"/>
      <c r="S90" s="154"/>
      <c r="T90" s="155"/>
      <c r="U90" s="153">
        <v>1</v>
      </c>
      <c r="V90" s="154"/>
      <c r="W90" s="154"/>
      <c r="X90" s="155"/>
      <c r="Y90" s="156"/>
      <c r="Z90" s="157"/>
      <c r="AA90" s="157"/>
      <c r="AB90" s="158"/>
      <c r="AC90" s="156">
        <v>384</v>
      </c>
      <c r="AD90" s="159"/>
      <c r="AE90" s="42"/>
      <c r="AF90" s="42"/>
      <c r="AG90" s="41"/>
      <c r="AH90" s="41"/>
    </row>
    <row r="91" spans="1:34" ht="28.5" customHeight="1" x14ac:dyDescent="0.15">
      <c r="A91" s="42"/>
      <c r="B91" s="150" t="s">
        <v>150</v>
      </c>
      <c r="C91" s="151"/>
      <c r="D91" s="151"/>
      <c r="E91" s="151"/>
      <c r="F91" s="151"/>
      <c r="G91" s="151"/>
      <c r="H91" s="151"/>
      <c r="I91" s="151"/>
      <c r="J91" s="151"/>
      <c r="K91" s="151"/>
      <c r="L91" s="151"/>
      <c r="M91" s="151"/>
      <c r="N91" s="151"/>
      <c r="O91" s="151"/>
      <c r="P91" s="152"/>
      <c r="Q91" s="153" t="s">
        <v>144</v>
      </c>
      <c r="R91" s="154"/>
      <c r="S91" s="154"/>
      <c r="T91" s="155"/>
      <c r="U91" s="153">
        <v>1</v>
      </c>
      <c r="V91" s="154"/>
      <c r="W91" s="154"/>
      <c r="X91" s="155"/>
      <c r="Y91" s="156"/>
      <c r="Z91" s="157"/>
      <c r="AA91" s="157"/>
      <c r="AB91" s="158"/>
      <c r="AC91" s="156">
        <v>170</v>
      </c>
      <c r="AD91" s="159"/>
      <c r="AE91" s="42"/>
      <c r="AF91" s="42"/>
      <c r="AG91" s="41"/>
      <c r="AH91" s="41"/>
    </row>
    <row r="92" spans="1:34" ht="28.5" customHeight="1" x14ac:dyDescent="0.15">
      <c r="A92" s="42"/>
      <c r="B92" s="150" t="s">
        <v>151</v>
      </c>
      <c r="C92" s="151"/>
      <c r="D92" s="151"/>
      <c r="E92" s="151"/>
      <c r="F92" s="151"/>
      <c r="G92" s="151"/>
      <c r="H92" s="151"/>
      <c r="I92" s="151"/>
      <c r="J92" s="151"/>
      <c r="K92" s="151"/>
      <c r="L92" s="151"/>
      <c r="M92" s="151"/>
      <c r="N92" s="151"/>
      <c r="O92" s="151"/>
      <c r="P92" s="152"/>
      <c r="Q92" s="153" t="s">
        <v>144</v>
      </c>
      <c r="R92" s="154"/>
      <c r="S92" s="154"/>
      <c r="T92" s="155"/>
      <c r="U92" s="153">
        <v>1</v>
      </c>
      <c r="V92" s="154"/>
      <c r="W92" s="154"/>
      <c r="X92" s="155"/>
      <c r="Y92" s="156"/>
      <c r="Z92" s="157"/>
      <c r="AA92" s="157"/>
      <c r="AB92" s="158"/>
      <c r="AC92" s="156">
        <v>170</v>
      </c>
      <c r="AD92" s="159"/>
      <c r="AE92" s="42"/>
      <c r="AF92" s="42"/>
      <c r="AG92" s="41"/>
      <c r="AH92" s="41"/>
    </row>
    <row r="93" spans="1:34" ht="28.5" customHeight="1" x14ac:dyDescent="0.15">
      <c r="A93" s="42"/>
      <c r="B93" s="163" t="s">
        <v>152</v>
      </c>
      <c r="C93" s="164"/>
      <c r="D93" s="164"/>
      <c r="E93" s="164"/>
      <c r="F93" s="164"/>
      <c r="G93" s="164"/>
      <c r="H93" s="164"/>
      <c r="I93" s="164"/>
      <c r="J93" s="164"/>
      <c r="K93" s="164"/>
      <c r="L93" s="164"/>
      <c r="M93" s="164"/>
      <c r="N93" s="164"/>
      <c r="O93" s="164"/>
      <c r="P93" s="165"/>
      <c r="Q93" s="153" t="s">
        <v>144</v>
      </c>
      <c r="R93" s="154"/>
      <c r="S93" s="154"/>
      <c r="T93" s="155"/>
      <c r="U93" s="153">
        <v>1</v>
      </c>
      <c r="V93" s="154"/>
      <c r="W93" s="154"/>
      <c r="X93" s="155"/>
      <c r="Y93" s="166"/>
      <c r="Z93" s="167"/>
      <c r="AA93" s="167"/>
      <c r="AB93" s="168"/>
      <c r="AC93" s="166">
        <v>12446</v>
      </c>
      <c r="AD93" s="169"/>
      <c r="AE93" s="42"/>
      <c r="AF93" s="42"/>
      <c r="AG93" s="41"/>
      <c r="AH93" s="41"/>
    </row>
    <row r="94" spans="1:34" ht="28.5" customHeight="1" x14ac:dyDescent="0.15">
      <c r="A94" s="42"/>
      <c r="B94" s="163" t="s">
        <v>153</v>
      </c>
      <c r="C94" s="164"/>
      <c r="D94" s="164"/>
      <c r="E94" s="164"/>
      <c r="F94" s="164"/>
      <c r="G94" s="164"/>
      <c r="H94" s="164"/>
      <c r="I94" s="164"/>
      <c r="J94" s="164"/>
      <c r="K94" s="164"/>
      <c r="L94" s="164"/>
      <c r="M94" s="164"/>
      <c r="N94" s="164"/>
      <c r="O94" s="164"/>
      <c r="P94" s="165"/>
      <c r="Q94" s="153" t="s">
        <v>144</v>
      </c>
      <c r="R94" s="154"/>
      <c r="S94" s="154"/>
      <c r="T94" s="155"/>
      <c r="U94" s="153">
        <v>1</v>
      </c>
      <c r="V94" s="154"/>
      <c r="W94" s="154"/>
      <c r="X94" s="155"/>
      <c r="Y94" s="166"/>
      <c r="Z94" s="167"/>
      <c r="AA94" s="167"/>
      <c r="AB94" s="168"/>
      <c r="AC94" s="166" t="s">
        <v>69</v>
      </c>
      <c r="AD94" s="169"/>
      <c r="AE94" s="42"/>
      <c r="AF94" s="42"/>
      <c r="AG94" s="41"/>
      <c r="AH94" s="41"/>
    </row>
    <row r="95" spans="1:34" ht="28.5" customHeight="1" thickBot="1" x14ac:dyDescent="0.2">
      <c r="A95" s="42"/>
      <c r="B95" s="170" t="s">
        <v>154</v>
      </c>
      <c r="C95" s="171"/>
      <c r="D95" s="171"/>
      <c r="E95" s="171"/>
      <c r="F95" s="171"/>
      <c r="G95" s="171"/>
      <c r="H95" s="171"/>
      <c r="I95" s="171"/>
      <c r="J95" s="171"/>
      <c r="K95" s="171"/>
      <c r="L95" s="171"/>
      <c r="M95" s="171"/>
      <c r="N95" s="171"/>
      <c r="O95" s="171"/>
      <c r="P95" s="172"/>
      <c r="Q95" s="173" t="s">
        <v>144</v>
      </c>
      <c r="R95" s="174"/>
      <c r="S95" s="174"/>
      <c r="T95" s="175"/>
      <c r="U95" s="173">
        <v>1</v>
      </c>
      <c r="V95" s="174"/>
      <c r="W95" s="174"/>
      <c r="X95" s="175"/>
      <c r="Y95" s="176"/>
      <c r="Z95" s="177"/>
      <c r="AA95" s="177"/>
      <c r="AB95" s="178"/>
      <c r="AC95" s="176">
        <v>2960</v>
      </c>
      <c r="AD95" s="179"/>
      <c r="AE95" s="42"/>
      <c r="AF95" s="42"/>
      <c r="AG95" s="41"/>
      <c r="AH95" s="41"/>
    </row>
    <row r="96" spans="1:34" x14ac:dyDescent="0.15">
      <c r="A96" s="42"/>
      <c r="B96" s="42"/>
      <c r="C96" s="42"/>
      <c r="D96" s="42"/>
      <c r="E96" s="42"/>
      <c r="F96" s="42"/>
      <c r="G96" s="42"/>
      <c r="H96" s="42"/>
      <c r="I96" s="42"/>
      <c r="J96" s="42"/>
      <c r="K96" s="42"/>
      <c r="L96" s="42"/>
      <c r="M96" s="42"/>
      <c r="N96" s="42"/>
      <c r="O96" s="42"/>
      <c r="P96" s="42"/>
      <c r="Q96" s="42"/>
      <c r="R96" s="42"/>
      <c r="S96" s="69"/>
      <c r="T96" s="41"/>
      <c r="U96" s="69"/>
      <c r="V96" s="69"/>
      <c r="W96" s="69"/>
      <c r="X96" s="69"/>
      <c r="Y96" s="42"/>
      <c r="Z96" s="42"/>
      <c r="AA96" s="41"/>
      <c r="AB96" s="42"/>
      <c r="AC96" s="42"/>
      <c r="AD96" s="48"/>
      <c r="AE96" s="42"/>
      <c r="AF96" s="42"/>
      <c r="AG96" s="41"/>
      <c r="AH96" s="41"/>
    </row>
    <row r="97" spans="1:34" x14ac:dyDescent="0.15">
      <c r="A97" s="42"/>
      <c r="B97" s="42"/>
      <c r="C97" s="42"/>
      <c r="D97" s="42"/>
      <c r="E97" s="42"/>
      <c r="F97" s="42"/>
      <c r="G97" s="42"/>
      <c r="H97" s="42"/>
      <c r="I97" s="42"/>
      <c r="J97" s="42"/>
      <c r="K97" s="42"/>
      <c r="L97" s="42"/>
      <c r="M97" s="42"/>
      <c r="N97" s="42"/>
      <c r="O97" s="42"/>
      <c r="P97" s="42"/>
      <c r="Q97" s="42"/>
      <c r="R97" s="42"/>
      <c r="S97" s="69"/>
      <c r="T97" s="41"/>
      <c r="U97" s="69"/>
      <c r="V97" s="69"/>
      <c r="W97" s="69"/>
      <c r="X97" s="69"/>
      <c r="Y97" s="42"/>
      <c r="Z97" s="42"/>
      <c r="AA97" s="41"/>
      <c r="AB97" s="42"/>
      <c r="AC97" s="42"/>
      <c r="AD97" s="48"/>
      <c r="AE97" s="42"/>
      <c r="AF97" s="42"/>
      <c r="AG97" s="41"/>
      <c r="AH97" s="41"/>
    </row>
    <row r="98" spans="1:34" x14ac:dyDescent="0.15">
      <c r="A98" s="42"/>
      <c r="B98" s="42"/>
      <c r="C98" s="42"/>
      <c r="D98" s="42"/>
      <c r="E98" s="42"/>
      <c r="F98" s="42"/>
      <c r="G98" s="42"/>
      <c r="H98" s="42"/>
      <c r="I98" s="42"/>
      <c r="J98" s="42"/>
      <c r="K98" s="42"/>
      <c r="L98" s="42"/>
      <c r="M98" s="42"/>
      <c r="N98" s="42"/>
      <c r="O98" s="42"/>
      <c r="P98" s="42"/>
      <c r="Q98" s="42"/>
      <c r="R98" s="42"/>
      <c r="S98" s="69"/>
      <c r="T98" s="41"/>
      <c r="U98" s="69"/>
      <c r="V98" s="69"/>
      <c r="W98" s="69"/>
      <c r="X98" s="69"/>
      <c r="Y98" s="42"/>
      <c r="Z98" s="42"/>
      <c r="AA98" s="41"/>
      <c r="AB98" s="42"/>
      <c r="AC98" s="42"/>
      <c r="AD98" s="48"/>
      <c r="AE98" s="42"/>
      <c r="AF98" s="42"/>
      <c r="AG98" s="41"/>
      <c r="AH98" s="41"/>
    </row>
    <row r="99" spans="1:34" x14ac:dyDescent="0.15">
      <c r="A99" s="42"/>
      <c r="B99" s="42"/>
      <c r="C99" s="42"/>
      <c r="D99" s="42"/>
      <c r="E99" s="42"/>
      <c r="F99" s="42"/>
      <c r="G99" s="42"/>
      <c r="H99" s="42"/>
      <c r="I99" s="42"/>
      <c r="J99" s="42"/>
      <c r="K99" s="42"/>
      <c r="L99" s="42"/>
      <c r="M99" s="42"/>
      <c r="N99" s="42"/>
      <c r="O99" s="42"/>
      <c r="P99" s="42"/>
      <c r="Q99" s="42"/>
      <c r="R99" s="42"/>
      <c r="S99" s="69"/>
      <c r="T99" s="41"/>
      <c r="U99" s="69"/>
      <c r="V99" s="69"/>
      <c r="W99" s="69"/>
      <c r="X99" s="69"/>
      <c r="Y99" s="42"/>
      <c r="Z99" s="42"/>
      <c r="AA99" s="41"/>
      <c r="AB99" s="42"/>
      <c r="AC99" s="42"/>
      <c r="AD99" s="48"/>
      <c r="AE99" s="42"/>
      <c r="AF99" s="42"/>
      <c r="AG99" s="41"/>
      <c r="AH99" s="41"/>
    </row>
    <row r="100" spans="1:34" x14ac:dyDescent="0.15">
      <c r="A100" s="42"/>
      <c r="B100" s="42"/>
      <c r="C100" s="42"/>
      <c r="D100" s="42"/>
      <c r="E100" s="42"/>
      <c r="F100" s="42"/>
      <c r="G100" s="42"/>
      <c r="H100" s="42"/>
      <c r="I100" s="42"/>
      <c r="J100" s="42"/>
      <c r="K100" s="42"/>
      <c r="L100" s="42"/>
      <c r="M100" s="42"/>
      <c r="N100" s="42"/>
      <c r="O100" s="42"/>
      <c r="P100" s="42"/>
      <c r="Q100" s="42"/>
      <c r="R100" s="42"/>
      <c r="S100" s="69"/>
      <c r="T100" s="41"/>
      <c r="U100" s="69"/>
      <c r="V100" s="69"/>
      <c r="W100" s="69"/>
      <c r="X100" s="69"/>
      <c r="Y100" s="42"/>
      <c r="Z100" s="42"/>
      <c r="AA100" s="41"/>
      <c r="AB100" s="42"/>
      <c r="AC100" s="42"/>
      <c r="AD100" s="48"/>
      <c r="AE100" s="42"/>
      <c r="AF100" s="42"/>
      <c r="AG100" s="41"/>
      <c r="AH100" s="41"/>
    </row>
    <row r="101" spans="1:34" x14ac:dyDescent="0.15">
      <c r="A101" s="42"/>
      <c r="B101" s="42"/>
      <c r="C101" s="42"/>
      <c r="D101" s="42"/>
      <c r="E101" s="42"/>
      <c r="F101" s="42"/>
      <c r="G101" s="42"/>
      <c r="H101" s="42"/>
      <c r="I101" s="42"/>
      <c r="J101" s="42"/>
      <c r="K101" s="42"/>
      <c r="L101" s="42"/>
      <c r="M101" s="42"/>
      <c r="N101" s="42"/>
      <c r="O101" s="42"/>
      <c r="P101" s="42"/>
      <c r="Q101" s="42"/>
      <c r="R101" s="42"/>
      <c r="S101" s="69"/>
      <c r="T101" s="41"/>
      <c r="U101" s="69"/>
      <c r="V101" s="69"/>
      <c r="W101" s="69"/>
      <c r="X101" s="69"/>
      <c r="Y101" s="42"/>
      <c r="Z101" s="42"/>
      <c r="AA101" s="41"/>
      <c r="AB101" s="42"/>
      <c r="AC101" s="42"/>
      <c r="AD101" s="48"/>
      <c r="AE101" s="42"/>
      <c r="AF101" s="42"/>
      <c r="AG101" s="41"/>
      <c r="AH101" s="41"/>
    </row>
    <row r="102" spans="1:34" x14ac:dyDescent="0.15">
      <c r="A102" s="42"/>
      <c r="B102" s="42"/>
      <c r="C102" s="42"/>
      <c r="D102" s="42"/>
      <c r="E102" s="42"/>
      <c r="F102" s="42"/>
      <c r="G102" s="42"/>
      <c r="H102" s="42"/>
      <c r="I102" s="42"/>
      <c r="J102" s="42"/>
      <c r="K102" s="42"/>
      <c r="L102" s="42"/>
      <c r="M102" s="42"/>
      <c r="N102" s="42"/>
      <c r="O102" s="42"/>
      <c r="P102" s="42"/>
      <c r="Q102" s="42"/>
      <c r="R102" s="42"/>
      <c r="S102" s="69"/>
      <c r="T102" s="41"/>
      <c r="U102" s="69"/>
      <c r="V102" s="69"/>
      <c r="W102" s="69"/>
      <c r="X102" s="69"/>
      <c r="Y102" s="42"/>
      <c r="Z102" s="42"/>
      <c r="AA102" s="41"/>
      <c r="AB102" s="42"/>
      <c r="AC102" s="42"/>
      <c r="AD102" s="48"/>
      <c r="AE102" s="42"/>
      <c r="AF102" s="42"/>
      <c r="AG102" s="41"/>
      <c r="AH102" s="41"/>
    </row>
    <row r="103" spans="1:34" x14ac:dyDescent="0.15">
      <c r="A103" s="42"/>
      <c r="B103" s="42"/>
      <c r="C103" s="42"/>
      <c r="D103" s="42"/>
      <c r="E103" s="42"/>
      <c r="F103" s="42"/>
      <c r="G103" s="42"/>
      <c r="H103" s="42"/>
      <c r="I103" s="42"/>
      <c r="J103" s="42"/>
      <c r="K103" s="42"/>
      <c r="L103" s="42"/>
      <c r="M103" s="42"/>
      <c r="N103" s="42"/>
      <c r="O103" s="42"/>
      <c r="P103" s="42"/>
      <c r="Q103" s="42"/>
      <c r="R103" s="42"/>
      <c r="S103" s="69"/>
      <c r="T103" s="41"/>
      <c r="U103" s="69"/>
      <c r="V103" s="69"/>
      <c r="W103" s="69"/>
      <c r="X103" s="69"/>
      <c r="Y103" s="42"/>
      <c r="Z103" s="42"/>
      <c r="AA103" s="41"/>
      <c r="AB103" s="42"/>
      <c r="AC103" s="42"/>
      <c r="AD103" s="48"/>
      <c r="AE103" s="42"/>
      <c r="AF103" s="42"/>
      <c r="AG103" s="41"/>
      <c r="AH103" s="41"/>
    </row>
    <row r="104" spans="1:34" x14ac:dyDescent="0.15">
      <c r="A104" s="42"/>
      <c r="B104" s="42"/>
      <c r="C104" s="42"/>
      <c r="D104" s="42"/>
      <c r="E104" s="42"/>
      <c r="F104" s="42"/>
      <c r="G104" s="42"/>
      <c r="H104" s="42"/>
      <c r="I104" s="42"/>
      <c r="J104" s="42"/>
      <c r="K104" s="42"/>
      <c r="L104" s="42"/>
      <c r="M104" s="42"/>
      <c r="N104" s="42"/>
      <c r="O104" s="42"/>
      <c r="P104" s="42"/>
      <c r="Q104" s="42"/>
      <c r="R104" s="42"/>
      <c r="S104" s="69"/>
      <c r="T104" s="41"/>
      <c r="U104" s="69"/>
      <c r="V104" s="69"/>
      <c r="W104" s="69"/>
      <c r="X104" s="69"/>
      <c r="Y104" s="42"/>
      <c r="Z104" s="42"/>
      <c r="AA104" s="41"/>
      <c r="AB104" s="42"/>
      <c r="AC104" s="42"/>
      <c r="AD104" s="48"/>
      <c r="AE104" s="42"/>
      <c r="AF104" s="42"/>
      <c r="AG104" s="41"/>
      <c r="AH104" s="41"/>
    </row>
    <row r="105" spans="1:34" x14ac:dyDescent="0.15">
      <c r="A105" s="42"/>
      <c r="B105" s="42"/>
      <c r="C105" s="42"/>
      <c r="D105" s="42"/>
      <c r="E105" s="42"/>
      <c r="F105" s="42"/>
      <c r="G105" s="42"/>
      <c r="H105" s="42"/>
      <c r="I105" s="42"/>
      <c r="J105" s="42"/>
      <c r="K105" s="42"/>
      <c r="L105" s="42"/>
      <c r="M105" s="42"/>
      <c r="N105" s="42"/>
      <c r="O105" s="42"/>
      <c r="P105" s="42"/>
      <c r="Q105" s="42"/>
      <c r="R105" s="42"/>
      <c r="S105" s="69"/>
      <c r="T105" s="41"/>
      <c r="U105" s="69"/>
      <c r="V105" s="69"/>
      <c r="W105" s="69"/>
      <c r="X105" s="69"/>
      <c r="Y105" s="42"/>
      <c r="Z105" s="42"/>
      <c r="AA105" s="41"/>
      <c r="AB105" s="42"/>
      <c r="AC105" s="42"/>
      <c r="AD105" s="48"/>
      <c r="AE105" s="42"/>
      <c r="AF105" s="42"/>
      <c r="AG105" s="41"/>
      <c r="AH105" s="41"/>
    </row>
    <row r="106" spans="1:34" x14ac:dyDescent="0.15">
      <c r="A106" s="42"/>
      <c r="B106" s="42"/>
      <c r="C106" s="42"/>
      <c r="D106" s="42"/>
      <c r="E106" s="42"/>
      <c r="F106" s="42"/>
      <c r="G106" s="42"/>
      <c r="H106" s="42"/>
      <c r="I106" s="42"/>
      <c r="J106" s="42"/>
      <c r="K106" s="42"/>
      <c r="L106" s="42"/>
      <c r="M106" s="42"/>
      <c r="N106" s="42"/>
      <c r="O106" s="42"/>
      <c r="P106" s="42"/>
      <c r="Q106" s="42"/>
      <c r="R106" s="42"/>
      <c r="S106" s="69"/>
      <c r="T106" s="41"/>
      <c r="U106" s="69"/>
      <c r="V106" s="69"/>
      <c r="W106" s="69"/>
      <c r="X106" s="69"/>
      <c r="Y106" s="42"/>
      <c r="Z106" s="42"/>
      <c r="AA106" s="41"/>
      <c r="AB106" s="42"/>
      <c r="AC106" s="42"/>
      <c r="AD106" s="48"/>
      <c r="AE106" s="42"/>
      <c r="AF106" s="42"/>
      <c r="AG106" s="41"/>
      <c r="AH106" s="41"/>
    </row>
    <row r="107" spans="1:34" x14ac:dyDescent="0.15">
      <c r="A107" s="80"/>
      <c r="B107" s="80"/>
      <c r="C107" s="80"/>
      <c r="D107" s="81"/>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2"/>
      <c r="AD107" s="42"/>
      <c r="AE107" s="42"/>
      <c r="AF107" s="42"/>
    </row>
    <row r="108" spans="1:34" x14ac:dyDescent="0.15">
      <c r="A108" s="80"/>
      <c r="B108" s="80"/>
      <c r="C108" s="80"/>
      <c r="D108" s="81"/>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42"/>
      <c r="AE108" s="42"/>
      <c r="AF108" s="42"/>
    </row>
    <row r="109" spans="1:34" x14ac:dyDescent="0.15">
      <c r="A109" s="80"/>
      <c r="B109" s="80"/>
      <c r="C109" s="80"/>
      <c r="D109" s="81"/>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2"/>
      <c r="AD109" s="42"/>
      <c r="AE109" s="42"/>
      <c r="AF109" s="42"/>
    </row>
    <row r="110" spans="1:34" x14ac:dyDescent="0.15">
      <c r="A110" s="80"/>
      <c r="B110" s="80"/>
      <c r="C110" s="80"/>
      <c r="D110" s="81"/>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42"/>
      <c r="AE110" s="42"/>
      <c r="AF110" s="42"/>
    </row>
    <row r="111" spans="1:34" x14ac:dyDescent="0.15">
      <c r="A111" s="80"/>
      <c r="B111" s="80"/>
      <c r="C111" s="80"/>
      <c r="D111" s="81"/>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2"/>
      <c r="AD111" s="42"/>
      <c r="AE111" s="42"/>
      <c r="AF111" s="42"/>
    </row>
    <row r="112" spans="1:34" x14ac:dyDescent="0.15">
      <c r="A112" s="80"/>
      <c r="B112" s="80"/>
      <c r="C112" s="80"/>
      <c r="D112" s="81"/>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42"/>
      <c r="AE112" s="42"/>
      <c r="AF112" s="42"/>
    </row>
    <row r="113" spans="1:32" x14ac:dyDescent="0.15">
      <c r="A113" s="80"/>
      <c r="B113" s="80"/>
      <c r="C113" s="80"/>
      <c r="D113" s="81"/>
      <c r="E113" s="80"/>
      <c r="F113" s="80"/>
      <c r="G113" s="80"/>
      <c r="H113" s="80"/>
      <c r="I113" s="80"/>
      <c r="J113" s="80"/>
      <c r="K113" s="80"/>
      <c r="L113" s="80"/>
      <c r="M113" s="80"/>
      <c r="N113" s="80"/>
      <c r="O113" s="80"/>
      <c r="P113" s="80"/>
      <c r="Q113" s="80"/>
      <c r="R113" s="80"/>
      <c r="S113" s="80"/>
      <c r="T113" s="80"/>
      <c r="U113" s="80"/>
      <c r="V113" s="80"/>
      <c r="W113" s="80"/>
      <c r="X113" s="80"/>
      <c r="Y113" s="80"/>
      <c r="Z113" s="80"/>
      <c r="AA113" s="80"/>
      <c r="AB113" s="80"/>
      <c r="AC113" s="82"/>
      <c r="AD113" s="42"/>
      <c r="AE113" s="42"/>
      <c r="AF113" s="42"/>
    </row>
    <row r="114" spans="1:32" x14ac:dyDescent="0.15">
      <c r="A114" s="80"/>
      <c r="B114" s="80"/>
      <c r="C114" s="81"/>
      <c r="D114" s="81"/>
      <c r="E114" s="81"/>
      <c r="F114" s="81"/>
      <c r="G114" s="80"/>
      <c r="H114" s="80"/>
      <c r="I114" s="80"/>
      <c r="J114" s="80"/>
      <c r="K114" s="80"/>
      <c r="L114" s="80"/>
      <c r="M114" s="80"/>
      <c r="N114" s="80"/>
      <c r="O114" s="80"/>
      <c r="P114" s="80"/>
      <c r="Q114" s="80"/>
      <c r="R114" s="80"/>
      <c r="S114" s="80"/>
      <c r="T114" s="80"/>
      <c r="U114" s="80"/>
      <c r="V114" s="80"/>
      <c r="W114" s="80"/>
      <c r="X114" s="80"/>
      <c r="Y114" s="80"/>
      <c r="Z114" s="80"/>
      <c r="AA114" s="80"/>
      <c r="AB114" s="80"/>
      <c r="AC114" s="80"/>
      <c r="AD114" s="42"/>
      <c r="AE114" s="42"/>
      <c r="AF114" s="42"/>
    </row>
    <row r="115" spans="1:32" x14ac:dyDescent="0.15">
      <c r="A115" s="80"/>
      <c r="B115" s="80"/>
      <c r="C115" s="80"/>
      <c r="D115" s="81"/>
      <c r="E115" s="80"/>
      <c r="F115" s="80"/>
      <c r="G115" s="80"/>
      <c r="H115" s="80"/>
      <c r="I115" s="80"/>
      <c r="J115" s="80"/>
      <c r="K115" s="80"/>
      <c r="L115" s="80"/>
      <c r="M115" s="80"/>
      <c r="N115" s="80"/>
      <c r="O115" s="80"/>
      <c r="P115" s="80"/>
      <c r="Q115" s="80"/>
      <c r="R115" s="80"/>
      <c r="S115" s="80"/>
      <c r="T115" s="80"/>
      <c r="U115" s="80"/>
      <c r="V115" s="80"/>
      <c r="W115" s="80"/>
      <c r="X115" s="80"/>
      <c r="Y115" s="80"/>
      <c r="Z115" s="80"/>
      <c r="AA115" s="80"/>
      <c r="AB115" s="80"/>
      <c r="AC115" s="82"/>
      <c r="AD115" s="69"/>
      <c r="AE115" s="42"/>
      <c r="AF115" s="42"/>
    </row>
    <row r="116" spans="1:32" x14ac:dyDescent="0.15">
      <c r="A116" s="80"/>
      <c r="B116" s="80"/>
      <c r="C116" s="80"/>
      <c r="D116" s="81"/>
      <c r="E116" s="80"/>
      <c r="F116" s="80"/>
      <c r="G116" s="80"/>
      <c r="H116" s="80"/>
      <c r="I116" s="80"/>
      <c r="J116" s="80"/>
      <c r="K116" s="80"/>
      <c r="L116" s="80"/>
      <c r="M116" s="80"/>
      <c r="N116" s="80"/>
      <c r="O116" s="80"/>
      <c r="P116" s="80"/>
      <c r="Q116" s="80"/>
      <c r="R116" s="80"/>
      <c r="S116" s="80"/>
      <c r="T116" s="80"/>
      <c r="U116" s="80"/>
      <c r="V116" s="80"/>
      <c r="W116" s="80"/>
      <c r="X116" s="80"/>
      <c r="Y116" s="80"/>
      <c r="Z116" s="80"/>
      <c r="AA116" s="80"/>
      <c r="AB116" s="80"/>
      <c r="AC116" s="80"/>
      <c r="AD116" s="69"/>
      <c r="AE116" s="42"/>
      <c r="AF116" s="42"/>
    </row>
    <row r="117" spans="1:32" x14ac:dyDescent="0.15">
      <c r="A117" s="80"/>
      <c r="B117" s="80"/>
      <c r="C117" s="81"/>
      <c r="D117" s="81"/>
      <c r="E117" s="81"/>
      <c r="F117" s="81"/>
      <c r="G117" s="81"/>
      <c r="H117" s="80"/>
      <c r="I117" s="80"/>
      <c r="J117" s="80"/>
      <c r="K117" s="80"/>
      <c r="L117" s="80"/>
      <c r="M117" s="80"/>
      <c r="N117" s="81"/>
      <c r="O117" s="80"/>
      <c r="P117" s="80"/>
      <c r="Q117" s="80"/>
      <c r="R117" s="80"/>
      <c r="S117" s="80"/>
      <c r="T117" s="80"/>
      <c r="U117" s="80"/>
      <c r="V117" s="80"/>
      <c r="W117" s="80"/>
      <c r="X117" s="80"/>
      <c r="Y117" s="80"/>
      <c r="Z117" s="80"/>
      <c r="AA117" s="80"/>
      <c r="AB117" s="80"/>
      <c r="AC117" s="82"/>
      <c r="AD117" s="42"/>
      <c r="AE117" s="42"/>
      <c r="AF117" s="42"/>
    </row>
    <row r="118" spans="1:32" x14ac:dyDescent="0.15">
      <c r="A118" s="80"/>
      <c r="B118" s="80"/>
      <c r="C118" s="83"/>
      <c r="D118" s="83"/>
      <c r="E118" s="83"/>
      <c r="F118" s="83"/>
      <c r="G118" s="83"/>
      <c r="H118" s="80"/>
      <c r="I118" s="80"/>
      <c r="J118" s="80"/>
      <c r="K118" s="80"/>
      <c r="L118" s="80"/>
      <c r="M118" s="80"/>
      <c r="N118" s="83"/>
      <c r="O118" s="80"/>
      <c r="P118" s="80"/>
      <c r="Q118" s="80"/>
      <c r="R118" s="80"/>
      <c r="S118" s="80"/>
      <c r="T118" s="80"/>
      <c r="U118" s="80"/>
      <c r="V118" s="80"/>
      <c r="W118" s="80"/>
      <c r="X118" s="80"/>
      <c r="Y118" s="80"/>
      <c r="Z118" s="80"/>
      <c r="AA118" s="80"/>
      <c r="AB118" s="80"/>
      <c r="AC118" s="80"/>
      <c r="AD118" s="42"/>
      <c r="AE118" s="42"/>
      <c r="AF118" s="42"/>
    </row>
    <row r="119" spans="1:32" x14ac:dyDescent="0.15">
      <c r="A119" s="80"/>
      <c r="B119" s="80"/>
      <c r="C119" s="83"/>
      <c r="D119" s="83"/>
      <c r="E119" s="83"/>
      <c r="F119" s="83"/>
      <c r="G119" s="83"/>
      <c r="H119" s="80"/>
      <c r="I119" s="80"/>
      <c r="J119" s="80"/>
      <c r="K119" s="80"/>
      <c r="L119" s="80"/>
      <c r="M119" s="80"/>
      <c r="N119" s="83"/>
      <c r="O119" s="80"/>
      <c r="P119" s="80"/>
      <c r="Q119" s="80"/>
      <c r="R119" s="80"/>
      <c r="S119" s="80"/>
      <c r="T119" s="80"/>
      <c r="U119" s="80"/>
      <c r="V119" s="80"/>
      <c r="W119" s="80"/>
      <c r="X119" s="80"/>
      <c r="Y119" s="80"/>
      <c r="Z119" s="80"/>
      <c r="AA119" s="80"/>
      <c r="AB119" s="80"/>
      <c r="AC119" s="82"/>
      <c r="AD119" s="42"/>
      <c r="AE119" s="42"/>
      <c r="AF119" s="42"/>
    </row>
    <row r="120" spans="1:32" x14ac:dyDescent="0.15">
      <c r="A120" s="80"/>
      <c r="B120" s="80"/>
      <c r="C120" s="83"/>
      <c r="D120" s="83"/>
      <c r="E120" s="83"/>
      <c r="F120" s="83"/>
      <c r="G120" s="83"/>
      <c r="H120" s="80"/>
      <c r="I120" s="80"/>
      <c r="J120" s="80"/>
      <c r="K120" s="80"/>
      <c r="L120" s="80"/>
      <c r="M120" s="80"/>
      <c r="N120" s="83"/>
      <c r="O120" s="80"/>
      <c r="P120" s="80"/>
      <c r="Q120" s="80"/>
      <c r="R120" s="80"/>
      <c r="S120" s="80"/>
      <c r="T120" s="80"/>
      <c r="U120" s="80"/>
      <c r="V120" s="80"/>
      <c r="W120" s="80"/>
      <c r="X120" s="80"/>
      <c r="Y120" s="80"/>
      <c r="Z120" s="80"/>
      <c r="AA120" s="80"/>
      <c r="AB120" s="80"/>
      <c r="AC120" s="80"/>
      <c r="AD120" s="42"/>
      <c r="AE120" s="42"/>
      <c r="AF120" s="42"/>
    </row>
    <row r="121" spans="1:32" x14ac:dyDescent="0.15">
      <c r="A121" s="80"/>
      <c r="B121" s="80"/>
      <c r="C121" s="83"/>
      <c r="D121" s="83"/>
      <c r="E121" s="83"/>
      <c r="F121" s="83"/>
      <c r="G121" s="83"/>
      <c r="H121" s="80"/>
      <c r="I121" s="80"/>
      <c r="J121" s="80"/>
      <c r="K121" s="80"/>
      <c r="L121" s="80"/>
      <c r="M121" s="80"/>
      <c r="N121" s="83"/>
      <c r="O121" s="80"/>
      <c r="P121" s="80"/>
      <c r="Q121" s="80"/>
      <c r="R121" s="80"/>
      <c r="S121" s="80"/>
      <c r="T121" s="80"/>
      <c r="U121" s="80"/>
      <c r="V121" s="80"/>
      <c r="W121" s="80"/>
      <c r="X121" s="80"/>
      <c r="Y121" s="80"/>
      <c r="Z121" s="80"/>
      <c r="AA121" s="80"/>
      <c r="AB121" s="80"/>
      <c r="AC121" s="84"/>
      <c r="AD121" s="42"/>
      <c r="AE121" s="42"/>
      <c r="AF121" s="42"/>
    </row>
    <row r="122" spans="1:32" x14ac:dyDescent="0.15">
      <c r="A122" s="80"/>
      <c r="B122" s="80"/>
      <c r="C122" s="83"/>
      <c r="D122" s="83"/>
      <c r="E122" s="83"/>
      <c r="F122" s="83"/>
      <c r="G122" s="83"/>
      <c r="H122" s="80"/>
      <c r="I122" s="80"/>
      <c r="J122" s="80"/>
      <c r="K122" s="80"/>
      <c r="L122" s="80"/>
      <c r="M122" s="80"/>
      <c r="N122" s="83"/>
      <c r="O122" s="80"/>
      <c r="P122" s="80"/>
      <c r="Q122" s="80"/>
      <c r="R122" s="80"/>
      <c r="S122" s="80"/>
      <c r="T122" s="80"/>
      <c r="U122" s="80"/>
      <c r="V122" s="80"/>
      <c r="W122" s="80"/>
      <c r="X122" s="80"/>
      <c r="Y122" s="80"/>
      <c r="Z122" s="80"/>
      <c r="AA122" s="80"/>
      <c r="AB122" s="80"/>
      <c r="AC122" s="80"/>
      <c r="AD122" s="42"/>
      <c r="AE122" s="42"/>
      <c r="AF122" s="42"/>
    </row>
    <row r="123" spans="1:32" x14ac:dyDescent="0.15">
      <c r="A123" s="80"/>
      <c r="B123" s="80"/>
      <c r="C123" s="83"/>
      <c r="D123" s="83"/>
      <c r="E123" s="83"/>
      <c r="F123" s="83"/>
      <c r="G123" s="83"/>
      <c r="H123" s="80"/>
      <c r="I123" s="80"/>
      <c r="J123" s="80"/>
      <c r="K123" s="80"/>
      <c r="L123" s="80"/>
      <c r="M123" s="80"/>
      <c r="N123" s="83"/>
      <c r="O123" s="80"/>
      <c r="P123" s="80"/>
      <c r="Q123" s="80"/>
      <c r="R123" s="80"/>
      <c r="S123" s="80"/>
      <c r="T123" s="80"/>
      <c r="U123" s="80"/>
      <c r="V123" s="80"/>
      <c r="W123" s="80"/>
      <c r="X123" s="80"/>
      <c r="Y123" s="80"/>
      <c r="Z123" s="80"/>
      <c r="AA123" s="80"/>
      <c r="AB123" s="80"/>
      <c r="AC123" s="82"/>
      <c r="AD123" s="42"/>
      <c r="AE123" s="42"/>
      <c r="AF123" s="42"/>
    </row>
    <row r="124" spans="1:32" x14ac:dyDescent="0.15">
      <c r="A124" s="80"/>
      <c r="B124" s="80"/>
      <c r="C124" s="83"/>
      <c r="D124" s="83"/>
      <c r="E124" s="83"/>
      <c r="F124" s="83"/>
      <c r="G124" s="83"/>
      <c r="H124" s="80"/>
      <c r="I124" s="80"/>
      <c r="J124" s="80"/>
      <c r="K124" s="80"/>
      <c r="L124" s="80"/>
      <c r="M124" s="80"/>
      <c r="N124" s="83"/>
      <c r="O124" s="80"/>
      <c r="P124" s="80"/>
      <c r="Q124" s="80"/>
      <c r="R124" s="80"/>
      <c r="S124" s="80"/>
      <c r="T124" s="80"/>
      <c r="U124" s="80"/>
      <c r="V124" s="80"/>
      <c r="W124" s="80"/>
      <c r="X124" s="80"/>
      <c r="Y124" s="80"/>
      <c r="Z124" s="80"/>
      <c r="AA124" s="80"/>
      <c r="AB124" s="80"/>
      <c r="AC124" s="80"/>
      <c r="AD124" s="42"/>
      <c r="AE124" s="42"/>
      <c r="AF124" s="42"/>
    </row>
    <row r="125" spans="1:32" x14ac:dyDescent="0.15">
      <c r="A125" s="80"/>
      <c r="B125" s="80"/>
      <c r="C125" s="83"/>
      <c r="D125" s="83"/>
      <c r="E125" s="83"/>
      <c r="F125" s="83"/>
      <c r="G125" s="83"/>
      <c r="H125" s="80"/>
      <c r="I125" s="80"/>
      <c r="J125" s="80"/>
      <c r="K125" s="80"/>
      <c r="L125" s="80"/>
      <c r="M125" s="80"/>
      <c r="N125" s="83"/>
      <c r="O125" s="80"/>
      <c r="P125" s="80"/>
      <c r="Q125" s="80"/>
      <c r="R125" s="80"/>
      <c r="S125" s="80"/>
      <c r="T125" s="80"/>
      <c r="U125" s="80"/>
      <c r="V125" s="80"/>
      <c r="W125" s="80"/>
      <c r="X125" s="80"/>
      <c r="Y125" s="80"/>
      <c r="Z125" s="80"/>
      <c r="AA125" s="80"/>
      <c r="AB125" s="80"/>
      <c r="AC125" s="82"/>
      <c r="AD125" s="42"/>
      <c r="AE125" s="42"/>
      <c r="AF125" s="42"/>
    </row>
    <row r="126" spans="1:32" x14ac:dyDescent="0.15">
      <c r="A126" s="80"/>
      <c r="B126" s="80"/>
      <c r="C126" s="83"/>
      <c r="D126" s="83"/>
      <c r="E126" s="83"/>
      <c r="F126" s="83"/>
      <c r="G126" s="83"/>
      <c r="H126" s="80"/>
      <c r="I126" s="80"/>
      <c r="J126" s="80"/>
      <c r="K126" s="80"/>
      <c r="L126" s="80"/>
      <c r="M126" s="80"/>
      <c r="N126" s="83"/>
      <c r="O126" s="80"/>
      <c r="P126" s="80"/>
      <c r="Q126" s="80"/>
      <c r="R126" s="80"/>
      <c r="S126" s="80"/>
      <c r="T126" s="80"/>
      <c r="U126" s="80"/>
      <c r="V126" s="80"/>
      <c r="W126" s="80"/>
      <c r="X126" s="80"/>
      <c r="Y126" s="80"/>
      <c r="Z126" s="80"/>
      <c r="AA126" s="80"/>
      <c r="AB126" s="80"/>
      <c r="AC126" s="80"/>
      <c r="AD126" s="42"/>
      <c r="AE126" s="42"/>
      <c r="AF126" s="42"/>
    </row>
    <row r="127" spans="1:32" x14ac:dyDescent="0.15">
      <c r="A127" s="80"/>
      <c r="B127" s="80"/>
      <c r="C127" s="83"/>
      <c r="D127" s="83"/>
      <c r="E127" s="83"/>
      <c r="F127" s="83"/>
      <c r="G127" s="83"/>
      <c r="H127" s="80"/>
      <c r="I127" s="80"/>
      <c r="J127" s="80"/>
      <c r="K127" s="80"/>
      <c r="L127" s="80"/>
      <c r="M127" s="80"/>
      <c r="N127" s="83"/>
      <c r="O127" s="80"/>
      <c r="P127" s="80"/>
      <c r="Q127" s="80"/>
      <c r="R127" s="80"/>
      <c r="S127" s="80"/>
      <c r="T127" s="80"/>
      <c r="U127" s="80"/>
      <c r="V127" s="80"/>
      <c r="W127" s="80"/>
      <c r="X127" s="80"/>
      <c r="Y127" s="80"/>
      <c r="Z127" s="80"/>
      <c r="AA127" s="80"/>
      <c r="AB127" s="80"/>
      <c r="AC127" s="82"/>
      <c r="AD127" s="42"/>
      <c r="AE127" s="85"/>
      <c r="AF127" s="42"/>
    </row>
    <row r="128" spans="1:32" x14ac:dyDescent="0.15">
      <c r="A128" s="80"/>
      <c r="B128" s="80"/>
      <c r="C128" s="83"/>
      <c r="D128" s="83"/>
      <c r="E128" s="83"/>
      <c r="F128" s="83"/>
      <c r="G128" s="83"/>
      <c r="H128" s="80"/>
      <c r="I128" s="80"/>
      <c r="J128" s="80"/>
      <c r="K128" s="80"/>
      <c r="L128" s="80"/>
      <c r="M128" s="80"/>
      <c r="N128" s="83"/>
      <c r="O128" s="80"/>
      <c r="P128" s="80"/>
      <c r="Q128" s="80"/>
      <c r="R128" s="80"/>
      <c r="S128" s="80"/>
      <c r="T128" s="80"/>
      <c r="U128" s="80"/>
      <c r="V128" s="80"/>
      <c r="W128" s="80"/>
      <c r="X128" s="80"/>
      <c r="Y128" s="80"/>
      <c r="Z128" s="80"/>
      <c r="AA128" s="80"/>
      <c r="AB128" s="80"/>
      <c r="AC128" s="80"/>
      <c r="AD128" s="42"/>
      <c r="AE128" s="85"/>
      <c r="AF128" s="42"/>
    </row>
    <row r="129" spans="1:32" x14ac:dyDescent="0.15">
      <c r="A129" s="80"/>
      <c r="B129" s="80"/>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2"/>
      <c r="AD129" s="42"/>
      <c r="AE129" s="86"/>
      <c r="AF129" s="42"/>
    </row>
    <row r="130" spans="1:32" x14ac:dyDescent="0.15">
      <c r="A130" s="80"/>
      <c r="B130" s="80"/>
      <c r="C130" s="80"/>
      <c r="D130" s="80"/>
      <c r="E130" s="80"/>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42"/>
      <c r="AE130" s="42"/>
      <c r="AF130" s="42"/>
    </row>
    <row r="131" spans="1:32" x14ac:dyDescent="0.15">
      <c r="A131" s="80"/>
      <c r="B131" s="80"/>
      <c r="C131" s="80"/>
      <c r="D131" s="80"/>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2"/>
      <c r="AD131" s="42"/>
      <c r="AE131" s="42"/>
      <c r="AF131" s="42"/>
    </row>
    <row r="132" spans="1:32" x14ac:dyDescent="0.15">
      <c r="A132" s="80"/>
      <c r="B132" s="80"/>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2"/>
      <c r="AD132" s="42"/>
      <c r="AE132" s="42"/>
      <c r="AF132" s="42"/>
    </row>
    <row r="133" spans="1:32" x14ac:dyDescent="0.15">
      <c r="A133" s="80"/>
      <c r="B133" s="80"/>
      <c r="C133" s="80"/>
      <c r="D133" s="80"/>
      <c r="E133" s="80"/>
      <c r="F133" s="80"/>
      <c r="G133" s="80"/>
      <c r="H133" s="87"/>
      <c r="I133" s="87"/>
      <c r="J133" s="87"/>
      <c r="K133" s="88"/>
      <c r="L133" s="87"/>
      <c r="M133" s="87"/>
      <c r="N133" s="80"/>
      <c r="O133" s="87"/>
      <c r="P133" s="87"/>
      <c r="Q133" s="87"/>
      <c r="R133" s="88"/>
      <c r="S133" s="87"/>
      <c r="T133" s="87"/>
      <c r="U133" s="87"/>
      <c r="V133" s="88"/>
      <c r="W133" s="87"/>
      <c r="X133" s="87"/>
      <c r="Y133" s="87"/>
      <c r="Z133" s="87"/>
      <c r="AA133" s="87"/>
      <c r="AB133" s="87"/>
      <c r="AC133" s="82"/>
      <c r="AD133" s="42"/>
      <c r="AE133" s="42"/>
      <c r="AF133" s="42"/>
    </row>
    <row r="134" spans="1:32" x14ac:dyDescent="0.15">
      <c r="A134" s="80"/>
      <c r="B134" s="80"/>
      <c r="C134" s="80"/>
      <c r="D134" s="80"/>
      <c r="E134" s="80"/>
      <c r="F134" s="80"/>
      <c r="G134" s="53"/>
      <c r="H134" s="89"/>
      <c r="I134" s="89"/>
      <c r="J134" s="89"/>
      <c r="K134" s="89"/>
      <c r="L134" s="87"/>
      <c r="M134" s="90"/>
      <c r="N134" s="53"/>
      <c r="O134" s="89"/>
      <c r="P134" s="89"/>
      <c r="Q134" s="89"/>
      <c r="R134" s="89"/>
      <c r="S134" s="87"/>
      <c r="T134" s="90"/>
      <c r="U134" s="89"/>
      <c r="V134" s="89"/>
      <c r="W134" s="87"/>
      <c r="X134" s="90"/>
      <c r="Y134" s="90"/>
      <c r="Z134" s="90"/>
      <c r="AA134" s="90"/>
      <c r="AB134" s="90"/>
      <c r="AC134" s="82"/>
      <c r="AD134" s="42"/>
      <c r="AE134" s="42"/>
      <c r="AF134" s="42"/>
    </row>
    <row r="135" spans="1:32" x14ac:dyDescent="0.15">
      <c r="A135" s="80"/>
      <c r="B135" s="80"/>
      <c r="C135" s="42"/>
      <c r="D135" s="69"/>
      <c r="E135" s="69"/>
      <c r="F135" s="69"/>
      <c r="G135" s="91"/>
      <c r="H135" s="92"/>
      <c r="I135" s="92"/>
      <c r="J135" s="92"/>
      <c r="K135" s="92"/>
      <c r="L135" s="93"/>
      <c r="M135" s="94"/>
      <c r="N135" s="91"/>
      <c r="O135" s="92"/>
      <c r="P135" s="92"/>
      <c r="Q135" s="92"/>
      <c r="R135" s="92"/>
      <c r="S135" s="93"/>
      <c r="T135" s="94"/>
      <c r="U135" s="92"/>
      <c r="V135" s="92"/>
      <c r="W135" s="93"/>
      <c r="X135" s="94"/>
      <c r="Y135" s="94"/>
      <c r="Z135" s="94"/>
      <c r="AA135" s="94"/>
      <c r="AB135" s="94"/>
      <c r="AC135" s="80"/>
      <c r="AD135" s="69"/>
      <c r="AE135" s="42"/>
      <c r="AF135" s="42"/>
    </row>
    <row r="136" spans="1:32" x14ac:dyDescent="0.15">
      <c r="A136" s="42"/>
      <c r="B136" s="42"/>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42"/>
      <c r="AD136" s="69"/>
      <c r="AE136" s="42"/>
      <c r="AF136" s="42"/>
    </row>
    <row r="137" spans="1:32" x14ac:dyDescent="0.15">
      <c r="A137" s="42"/>
      <c r="B137" s="69"/>
      <c r="C137" s="95"/>
      <c r="D137" s="86"/>
      <c r="E137" s="86"/>
      <c r="F137" s="86"/>
      <c r="G137" s="42"/>
      <c r="H137" s="93"/>
      <c r="I137" s="93"/>
      <c r="J137" s="93"/>
      <c r="K137" s="96"/>
      <c r="L137" s="93"/>
      <c r="M137" s="93"/>
      <c r="N137" s="42"/>
      <c r="O137" s="93"/>
      <c r="P137" s="93"/>
      <c r="Q137" s="93"/>
      <c r="R137" s="96"/>
      <c r="S137" s="93"/>
      <c r="T137" s="93"/>
      <c r="U137" s="93"/>
      <c r="V137" s="96"/>
      <c r="W137" s="93"/>
      <c r="X137" s="93"/>
      <c r="Y137" s="93"/>
      <c r="Z137" s="93"/>
      <c r="AA137" s="93"/>
      <c r="AB137" s="93"/>
      <c r="AC137" s="97"/>
      <c r="AD137" s="42"/>
      <c r="AE137" s="86"/>
      <c r="AF137" s="86"/>
    </row>
    <row r="138" spans="1:32" x14ac:dyDescent="0.15">
      <c r="A138" s="42"/>
      <c r="B138" s="69"/>
      <c r="C138" s="95"/>
      <c r="D138" s="69"/>
      <c r="E138" s="69"/>
      <c r="F138" s="69"/>
      <c r="G138" s="91"/>
      <c r="H138" s="92"/>
      <c r="I138" s="92"/>
      <c r="J138" s="92"/>
      <c r="K138" s="92"/>
      <c r="L138" s="93"/>
      <c r="M138" s="94"/>
      <c r="N138" s="91"/>
      <c r="O138" s="92"/>
      <c r="P138" s="92"/>
      <c r="Q138" s="92"/>
      <c r="R138" s="92"/>
      <c r="S138" s="93"/>
      <c r="T138" s="94"/>
      <c r="U138" s="92"/>
      <c r="V138" s="92"/>
      <c r="W138" s="93"/>
      <c r="X138" s="94"/>
      <c r="Y138" s="94"/>
      <c r="Z138" s="94"/>
      <c r="AA138" s="94"/>
      <c r="AB138" s="94"/>
      <c r="AC138" s="97"/>
      <c r="AD138" s="42"/>
      <c r="AE138" s="86"/>
      <c r="AF138" s="86"/>
    </row>
    <row r="139" spans="1:32" x14ac:dyDescent="0.15">
      <c r="A139" s="42"/>
      <c r="B139" s="69"/>
      <c r="C139" s="69"/>
      <c r="D139" s="69"/>
      <c r="E139" s="69"/>
      <c r="F139" s="69"/>
      <c r="G139" s="69"/>
      <c r="H139" s="42"/>
      <c r="I139" s="42"/>
      <c r="J139" s="42"/>
      <c r="K139" s="69"/>
      <c r="L139" s="69"/>
      <c r="M139" s="69"/>
      <c r="N139" s="69"/>
      <c r="O139" s="42"/>
      <c r="P139" s="42"/>
      <c r="Q139" s="42"/>
      <c r="R139" s="69"/>
      <c r="S139" s="69"/>
      <c r="T139" s="69"/>
      <c r="U139" s="42"/>
      <c r="V139" s="69"/>
      <c r="W139" s="69"/>
      <c r="X139" s="69"/>
      <c r="Y139" s="69"/>
      <c r="Z139" s="69"/>
      <c r="AA139" s="69"/>
      <c r="AB139" s="69"/>
      <c r="AC139" s="97"/>
      <c r="AD139" s="42"/>
      <c r="AE139" s="86"/>
      <c r="AF139" s="86"/>
    </row>
    <row r="140" spans="1:32" x14ac:dyDescent="0.15">
      <c r="A140" s="42"/>
      <c r="B140" s="69"/>
      <c r="C140" s="69"/>
      <c r="D140" s="69"/>
      <c r="E140" s="69"/>
      <c r="F140" s="69"/>
      <c r="G140" s="69"/>
      <c r="H140" s="42"/>
      <c r="I140" s="42"/>
      <c r="J140" s="42"/>
      <c r="K140" s="69"/>
      <c r="L140" s="69"/>
      <c r="M140" s="69"/>
      <c r="N140" s="69"/>
      <c r="O140" s="42"/>
      <c r="P140" s="42"/>
      <c r="Q140" s="42"/>
      <c r="R140" s="69"/>
      <c r="S140" s="69"/>
      <c r="T140" s="69"/>
      <c r="U140" s="42"/>
      <c r="V140" s="69"/>
      <c r="W140" s="69"/>
      <c r="X140" s="69"/>
      <c r="Y140" s="69"/>
      <c r="Z140" s="69"/>
      <c r="AA140" s="69"/>
      <c r="AB140" s="69"/>
      <c r="AC140" s="97"/>
      <c r="AD140" s="42"/>
      <c r="AE140" s="86"/>
      <c r="AF140" s="86"/>
    </row>
    <row r="141" spans="1:32" x14ac:dyDescent="0.15">
      <c r="A141" s="42"/>
      <c r="B141" s="69"/>
      <c r="C141" s="69"/>
      <c r="D141" s="69"/>
      <c r="E141" s="69"/>
      <c r="F141" s="69"/>
      <c r="G141" s="69"/>
      <c r="H141" s="42"/>
      <c r="I141" s="42"/>
      <c r="J141" s="42"/>
      <c r="K141" s="69"/>
      <c r="L141" s="69"/>
      <c r="M141" s="69"/>
      <c r="N141" s="69"/>
      <c r="O141" s="42"/>
      <c r="P141" s="42"/>
      <c r="Q141" s="42"/>
      <c r="R141" s="69"/>
      <c r="S141" s="69"/>
      <c r="T141" s="69"/>
      <c r="U141" s="42"/>
      <c r="V141" s="69"/>
      <c r="W141" s="69"/>
      <c r="X141" s="69"/>
      <c r="Y141" s="69"/>
      <c r="Z141" s="69"/>
      <c r="AA141" s="69"/>
      <c r="AB141" s="69"/>
      <c r="AC141" s="97"/>
      <c r="AD141" s="42"/>
      <c r="AE141" s="86"/>
      <c r="AF141" s="86"/>
    </row>
  </sheetData>
  <mergeCells count="90">
    <mergeCell ref="B95:P95"/>
    <mergeCell ref="Q95:T95"/>
    <mergeCell ref="U95:X95"/>
    <mergeCell ref="Y95:AB95"/>
    <mergeCell ref="AC95:AD95"/>
    <mergeCell ref="B93:P93"/>
    <mergeCell ref="Q93:T93"/>
    <mergeCell ref="U93:X93"/>
    <mergeCell ref="Y93:AB93"/>
    <mergeCell ref="AC93:AD93"/>
    <mergeCell ref="B94:P94"/>
    <mergeCell ref="Q94:T94"/>
    <mergeCell ref="U94:X94"/>
    <mergeCell ref="Y94:AB94"/>
    <mergeCell ref="AC94:AD94"/>
    <mergeCell ref="B91:P91"/>
    <mergeCell ref="Q91:T91"/>
    <mergeCell ref="U91:X91"/>
    <mergeCell ref="Y91:AB91"/>
    <mergeCell ref="AC91:AD91"/>
    <mergeCell ref="B92:P92"/>
    <mergeCell ref="Q92:T92"/>
    <mergeCell ref="U92:X92"/>
    <mergeCell ref="Y92:AB92"/>
    <mergeCell ref="AC92:AD92"/>
    <mergeCell ref="B89:P89"/>
    <mergeCell ref="Q89:T89"/>
    <mergeCell ref="U89:X89"/>
    <mergeCell ref="Y89:AB89"/>
    <mergeCell ref="AC89:AD89"/>
    <mergeCell ref="B90:P90"/>
    <mergeCell ref="Q90:T90"/>
    <mergeCell ref="U90:X90"/>
    <mergeCell ref="Y90:AB90"/>
    <mergeCell ref="AC90:AD90"/>
    <mergeCell ref="B87:P87"/>
    <mergeCell ref="Q87:T87"/>
    <mergeCell ref="U87:X87"/>
    <mergeCell ref="Y87:AB87"/>
    <mergeCell ref="AC87:AD87"/>
    <mergeCell ref="B88:P88"/>
    <mergeCell ref="Q88:T88"/>
    <mergeCell ref="U88:X88"/>
    <mergeCell ref="Y88:AB88"/>
    <mergeCell ref="AC88:AD88"/>
    <mergeCell ref="B85:P85"/>
    <mergeCell ref="Q85:T85"/>
    <mergeCell ref="U85:X85"/>
    <mergeCell ref="Y85:AB85"/>
    <mergeCell ref="AC85:AD85"/>
    <mergeCell ref="B86:P86"/>
    <mergeCell ref="Q86:T86"/>
    <mergeCell ref="U86:X86"/>
    <mergeCell ref="Y86:AB86"/>
    <mergeCell ref="AC86:AD86"/>
    <mergeCell ref="U77:X77"/>
    <mergeCell ref="U78:X78"/>
    <mergeCell ref="B83:AD83"/>
    <mergeCell ref="B84:P84"/>
    <mergeCell ref="Q84:T84"/>
    <mergeCell ref="U84:X84"/>
    <mergeCell ref="Y84:AB84"/>
    <mergeCell ref="AC84:AD84"/>
    <mergeCell ref="E66:G66"/>
    <mergeCell ref="I66:L66"/>
    <mergeCell ref="N66:Q66"/>
    <mergeCell ref="T66:W66"/>
    <mergeCell ref="T68:W68"/>
    <mergeCell ref="H76:K76"/>
    <mergeCell ref="N76:Q76"/>
    <mergeCell ref="U76:X76"/>
    <mergeCell ref="W50:X50"/>
    <mergeCell ref="I52:L52"/>
    <mergeCell ref="O52:R52"/>
    <mergeCell ref="W52:X52"/>
    <mergeCell ref="O64:Q64"/>
    <mergeCell ref="T64:W64"/>
    <mergeCell ref="H31:K31"/>
    <mergeCell ref="O31:R31"/>
    <mergeCell ref="U31:X31"/>
    <mergeCell ref="U32:V32"/>
    <mergeCell ref="G33:I33"/>
    <mergeCell ref="N33:Q33"/>
    <mergeCell ref="U33:X33"/>
    <mergeCell ref="J10:P10"/>
    <mergeCell ref="J13:N13"/>
    <mergeCell ref="N27:S27"/>
    <mergeCell ref="U28:V28"/>
    <mergeCell ref="G29:I29"/>
    <mergeCell ref="U29:X29"/>
  </mergeCells>
  <phoneticPr fontId="2"/>
  <pageMargins left="0.75" right="0.75" top="1" bottom="1" header="0.51200000000000001" footer="0.51200000000000001"/>
  <pageSetup paperSize="9" scale="99" orientation="portrait" r:id="rId1"/>
  <headerFooter alignWithMargins="0"/>
  <rowBreaks count="2" manualBreakCount="2">
    <brk id="49" max="16383" man="1"/>
    <brk id="8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説明</vt:lpstr>
      <vt:lpstr>土検棒 (標準12箇所)</vt:lpstr>
      <vt:lpstr>参考_簡易動的コーン</vt:lpstr>
      <vt:lpstr>参考＿ポータブルコーン単管式直接</vt:lpstr>
      <vt:lpstr>参考＿ポータブルコーン単管式経費込み</vt:lpstr>
      <vt:lpstr>参考＿ポータブルコーン単管式経費込み!Print_Area</vt:lpstr>
      <vt:lpstr>参考＿ポータブルコーン単管式直接!Print_Area</vt:lpstr>
      <vt:lpstr>参考_簡易動的コーン!Print_Area</vt:lpstr>
      <vt:lpstr>'土検棒 (標準12箇所)'!Print_Area</vt:lpstr>
      <vt:lpstr>参考＿ポータブルコーン単管式直接!Print_Titles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mima</dc:creator>
  <cp:lastModifiedBy>HIDEMASA</cp:lastModifiedBy>
  <cp:lastPrinted>2014-04-24T10:35:38Z</cp:lastPrinted>
  <dcterms:created xsi:type="dcterms:W3CDTF">2014-04-24T07:16:35Z</dcterms:created>
  <dcterms:modified xsi:type="dcterms:W3CDTF">2016-11-06T07:15:06Z</dcterms:modified>
</cp:coreProperties>
</file>